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3 reno 1997-1999" sheetId="1" r:id="rId1"/>
  </sheets>
  <definedNames>
    <definedName name="_xlnm.Print_Titles" localSheetId="0">'183 reno 1997-1999'!$A:$B,'183 reno 1997-1999'!$1:$1</definedName>
  </definedNames>
  <calcPr fullCalcOnLoad="1"/>
</workbook>
</file>

<file path=xl/sharedStrings.xml><?xml version="1.0" encoding="utf-8"?>
<sst xmlns="http://schemas.openxmlformats.org/spreadsheetml/2006/main" count="266" uniqueCount="140">
  <si>
    <t>TITOLO</t>
  </si>
  <si>
    <t>CODICE</t>
  </si>
  <si>
    <t>PROV.</t>
  </si>
  <si>
    <t>1E6C001</t>
  </si>
  <si>
    <t>000</t>
  </si>
  <si>
    <t>BO</t>
  </si>
  <si>
    <t>1E6C002</t>
  </si>
  <si>
    <t>2E6C001</t>
  </si>
  <si>
    <t>2E6C002</t>
  </si>
  <si>
    <t>2E6C003</t>
  </si>
  <si>
    <t xml:space="preserve">BO </t>
  </si>
  <si>
    <t>2E6C004</t>
  </si>
  <si>
    <t>RA</t>
  </si>
  <si>
    <t>2E6C005</t>
  </si>
  <si>
    <t>2E6C006</t>
  </si>
  <si>
    <t>2E6C007</t>
  </si>
  <si>
    <t>2E6C008</t>
  </si>
  <si>
    <t>MONITORAGGIO</t>
  </si>
  <si>
    <t>2E6C009</t>
  </si>
  <si>
    <t>2E6C029</t>
  </si>
  <si>
    <t>1E6C003</t>
  </si>
  <si>
    <t>2E6C010</t>
  </si>
  <si>
    <t>2E6C011</t>
  </si>
  <si>
    <t>2E6C012</t>
  </si>
  <si>
    <t>2E6C013</t>
  </si>
  <si>
    <t>2E6C014</t>
  </si>
  <si>
    <t>2E6C015</t>
  </si>
  <si>
    <t>2E6C016</t>
  </si>
  <si>
    <t>2E6C030</t>
  </si>
  <si>
    <t>2E6C031</t>
  </si>
  <si>
    <t>2E6C017</t>
  </si>
  <si>
    <t>2E6C018</t>
  </si>
  <si>
    <t>2E6C019</t>
  </si>
  <si>
    <t>2E6C020</t>
  </si>
  <si>
    <t>MO</t>
  </si>
  <si>
    <t>2E6C021</t>
  </si>
  <si>
    <t>2E6C022</t>
  </si>
  <si>
    <t>2E6C023</t>
  </si>
  <si>
    <t>2E6C024</t>
  </si>
  <si>
    <t>2E6C025</t>
  </si>
  <si>
    <t>2E6C026</t>
  </si>
  <si>
    <t>2E6C027</t>
  </si>
  <si>
    <t>2E6C028</t>
  </si>
  <si>
    <t>Monitoraggio morfologico dei collettori Riolo/Botte - Lorgana - Garda - Menata per la verifica della capacità di smaltimento del collettore sulla base della configurazione plano altimetrica aggiornata e degli apporti naturali e artificiali del sistema di scolo complessivo, della potenzialità degli impianti di sollevamento e della capacità delle casse di espansione</t>
  </si>
  <si>
    <t>Monitoraggio idrogeologico per la definizione della linea di imbibizione nei corpi arginali del Fiume Reno in tratti compresi tra confluenza Samoggia e Ponte del Gallo e per la ottimizzazione delle capacità di invaso e della gestione del Cavo Napoleonico</t>
  </si>
  <si>
    <t>COMUNI VARI - T. NAVILE - DIVERSIVO SAVENA ABBANDONATO - Manutenzione ordinaria in località varie</t>
  </si>
  <si>
    <t>COMUNI VARI - TORRENTE SANTERNO - Manutenzione ordinaria in tratti saltuari lungo le opere idrauliche di seconda categoria mediante taglio di vegetazione e regolarizzazione sezioni di deflusso</t>
  </si>
  <si>
    <t xml:space="preserve">MEDICINA - ARGENTA - CANALE SESTO BASSO - Allargamento Canale </t>
  </si>
  <si>
    <t xml:space="preserve">ZOLA PREDOSA - TORRENTE LAVINO - Sistemazioni spondali da Ponte Rivabella al ponte A1 loc. Rivabella - Zola Predosa </t>
  </si>
  <si>
    <t>ZOCCA - T. GHIAIA DI MONTEORSELLO - Regimazione idraulica del Fosso della Bura in loc. Monteombraro</t>
  </si>
  <si>
    <t>GAGGIO MONTANO - FIUME RENO - Rivestimento, consolidamento e rinaturalizzazione di opere idrauliche in loc. Marano</t>
  </si>
  <si>
    <t xml:space="preserve">CASOLA VALSENIO - RIOLO TERME - TORRENTE SENIO - Manutenzione dell'abitato di Casola alla confluenza con il torrente Sintria 
</t>
  </si>
  <si>
    <t>CAMUGNANO - Consolidamento frana nelle loc. Greglio - Roncorozzo</t>
  </si>
  <si>
    <t>COMUNI VARI - FIUME RENO - Manutenzione ordinaria in tratti saltuari lungo le opere idrauliche di seconda categoria (ponte Bastia - Mare) mediante taglio di vegetazione e regolarizzazione di scarpate</t>
  </si>
  <si>
    <t>ARGENTA - FIUME RENO - Ripresa di frana golenale al Pil. 160 in sinistra idraulica in loc. Borgo Confine</t>
  </si>
  <si>
    <t>COMUNI VARI - TORRENTE NAVILE - Completamento del risezionamento e consolidamento argini nel tratto da Bentivoglio a Malalbergo</t>
  </si>
  <si>
    <t>Casse di espansione Fiume Reno - Torrenti Samoggia e Senio - Sistema Navile - Savena Abbandonato - Monitoraggio morfologico e idrogeologico</t>
  </si>
  <si>
    <t>Monitoraggio morfologico destra Reno per la verifica della capacità di smaltimento del collettore sulla base della configurazione plano altimetrica aggiornata e degli apporti naturali e artificiali del sistema di scolo complessivo</t>
  </si>
  <si>
    <t>MARZABOTTO - T. VENOLA - Completamento interventi ripristino regolare deflusso in loc. Terre Rosse e Roncudolo</t>
  </si>
  <si>
    <t>GRIZZANA MORANDI - Consolidamento frana in loc. Casa Baldanza</t>
  </si>
  <si>
    <t>GALLIERA - FIUME RENO - Ripresa di erosioni e franamenti golenali in destra idraulica tra i Pil 21 e 23 botte CER loc. Barchetta e scarico di ciglioni in frana tra i pil. 79-82</t>
  </si>
  <si>
    <t>COMUNI VARI - TORRENTI QUADERNA - GAIANA - FOSSATONE - Manutenzione nei tratti di seconda categoria</t>
  </si>
  <si>
    <t>COMUNI VARI - TORRENTE SENIO - Manutenzione ordinaria in tratti saltuari lungo le opere idrauliche di seconda categoria mediante taglio di vegetazione e regolarizzazione sezioni di deflusso</t>
  </si>
  <si>
    <t xml:space="preserve">BENTIVOGLIO - MALALBERGO - TORRENTE NAVILE E DIVERSIVO - Completamento diaframmatura e manutenzione in tratti arginali soggetti ad infiltrazioni e fontanazzi </t>
  </si>
  <si>
    <t>LOTTO</t>
  </si>
  <si>
    <t>SOGGETTO ATTUATORE</t>
  </si>
  <si>
    <t>IMPORTO RIMODULATO ECONOMIE Del G. 1497/02 Euro</t>
  </si>
  <si>
    <t>IMPORTO FINANZIAMENTO EURO</t>
  </si>
  <si>
    <t>IMPORTO FINANZIAMENTO Del. G. 459/98</t>
  </si>
  <si>
    <t>IMPORTO FINANZIAMENTO Euro Del. G. 459/98 Euro</t>
  </si>
  <si>
    <t>METRI CUBI DA ESTRARRE Del.G.459/98</t>
  </si>
  <si>
    <t>IMPORTO FINANZIAMENTO Del. G. 1557/99</t>
  </si>
  <si>
    <t>IMPORTO FINANZIAMENTO Euro Del. G. 1557/99 Euro</t>
  </si>
  <si>
    <t>METRI CUBI DA ESTRARRE Del.G.1557/99</t>
  </si>
  <si>
    <t>GRIZZANA MORANDI - FIUME RENO - Sistemazione alveo mediante movimentazione ed asportazione di materiale litoide in loc. Fornace</t>
  </si>
  <si>
    <t xml:space="preserve">GAGGIO MONTANO - FIUME RENO - Sistemazione alveo mediante movimentazione ed asportazione di materiale litoide nel tratto a monte della briglia di Marano </t>
  </si>
  <si>
    <t xml:space="preserve">MONZUNO - TORRENTE SETTA - Sistemazione alveo mediante movimentazione ed asportazione di materiale litoide in loc. Cà Berti </t>
  </si>
  <si>
    <t>BACINO FIUME RENO - Integrazione della rete idro-pluviometrica per la gestione degli eventi meteorici di piena</t>
  </si>
  <si>
    <t>BACINO FIUME RENO E AFFLUENTI - Indagini geologico-tecniche sui corpi arginali e manufatti di manovra idraulica</t>
  </si>
  <si>
    <t xml:space="preserve">BACINO FIUME RENO E AFFLUENTI - Indagini geologico-tecniche sui corpi arginali e manufatti di manovra idraulica </t>
  </si>
  <si>
    <t>BACINO FIUME RENO E AFFLUENTI - Stabilizzazione delle sezioni di misura delle portate per la definizione delle scale di deflusso</t>
  </si>
  <si>
    <t>IMPORTO FINANZIAMENTO Del. G. 1736/01</t>
  </si>
  <si>
    <t>IMPORTO FINANZIAMENTO Euro Del. G. 1736/01 Euro</t>
  </si>
  <si>
    <t>METRI CUBI DA ESTRARRE Del.G.1736/01</t>
  </si>
  <si>
    <t>Consorzio Bonifica Renana</t>
  </si>
  <si>
    <t>Comune di Bologna</t>
  </si>
  <si>
    <t>METRI CUBI DA ESTRARRE</t>
  </si>
  <si>
    <t>Consorzio di Bonifica Reno Palata</t>
  </si>
  <si>
    <t>Servizio Tecnico Bacino Reno</t>
  </si>
  <si>
    <t>Provincia di Bologna</t>
  </si>
  <si>
    <t>Comunità Montana Alta e media valle del Reno</t>
  </si>
  <si>
    <t>Consorzio Romagna Occidentale</t>
  </si>
  <si>
    <t>Comunità Montana Modena Est</t>
  </si>
  <si>
    <t>INTERVENTI</t>
  </si>
  <si>
    <t>ANNUALITA' 1997</t>
  </si>
  <si>
    <t>ANNUALITA' 1998</t>
  </si>
  <si>
    <t>Consorzio di Bonifica Romagna Occidentale</t>
  </si>
  <si>
    <t>RA FE</t>
  </si>
  <si>
    <t>FE</t>
  </si>
  <si>
    <t>ANNUALITA' 1999</t>
  </si>
  <si>
    <t>ZOCCA - T. GHIAIA DI MONTEOMBRARO - Regimazione idraulica del Fosso Manello dei Bovi in loc. Ciano - Cà Bovi</t>
  </si>
  <si>
    <t>BO FE</t>
  </si>
  <si>
    <t>BO RA</t>
  </si>
  <si>
    <t>BO RA FE</t>
  </si>
  <si>
    <t>COMUNI VARI - T. LAVINO - Ripresa frane in alveo dal ponte FS Bologna - Milano a Sacerno in loc. Lavino di Mezzo Sacerno
+ € 232.922,06 L.183/89 annualità 1999
+ € 206.582,76 L.267/98
+ € 361.519,83 L.61/98 Prot. Civile</t>
  </si>
  <si>
    <t>IMPORTO FINANZIAMENTO Euro Del. G. 1108/05 Euro</t>
  </si>
  <si>
    <t>001</t>
  </si>
  <si>
    <t>002</t>
  </si>
  <si>
    <t>COMUNI VARI - T. IDICE - T. QUADERNA - T. GAIANA - T. FOSSATONE - Manutenzione alvei dei Torrenti Idice, fino al ponte del Dritto, Quaderna, a monte del ponte via Conserva, Gaiana e Fossatone</t>
  </si>
  <si>
    <t>COMUNI VARI - T. IDICE E AFFLUENTI - Manutenzione ordinaria e d'urgenza nei corsi d'acqua del sottobacino</t>
  </si>
  <si>
    <t>COMUNI VARI - Manutenzione ordinaria delle arginature e degli alvei dei corsi d'acqua principali del bacino del Reno mediante sfalcio dei corpi arginali e controllo della vegetazione nelle golene e nelle sponde del canale di magra (complessivo € 258.228,45)</t>
  </si>
  <si>
    <t>CASTELBOLOGNESE - FAENZA - TORRENTE SENIO - Ripristino funzionale della traversa all'incile del canale dei Molini di Castelbolognese, Lugo e Fusignano in loc. Biancanigo - Tebano
+ € 154.937,07 L.183/89 annualità 1998
+ €   60.000,00 L.183/89 annualità 2003</t>
  </si>
  <si>
    <t>STUDI E PIANI STRALCIO 1997-1999</t>
  </si>
  <si>
    <t>Studio idraulico e piano stralcio per la sicurezza idraulica del torrente Santerno    L.   50.000.000</t>
  </si>
  <si>
    <t>Piano stalcio assetto idrogeologico ed assetto rete idrografica per il sottobacino Samoggia</t>
  </si>
  <si>
    <t>Studio idraulico e piano stralcio per la sicurezza idraulica del torrente Sillaro</t>
  </si>
  <si>
    <t>Studio idraulico e piano stralcio per la sicurezza idraulica del torrente Idice e dei suoi affluenti</t>
  </si>
  <si>
    <t xml:space="preserve">Piano di settore assetto idrogeologico II^ fase:norme e indirizzi per la conservazione e l'utilizzo dei suoli in relazione al diverso grado di dissesto in atto o potenziale nelle aree collinari e montane del bacino; elementi per l'aggiornamento e la revisione del vincolo idrogeologico   </t>
  </si>
  <si>
    <t>Piano stralcio per l'assetto idrogeologico e della rete idrografica del sottobacino del Fiume Reno</t>
  </si>
  <si>
    <t>Piano di settore assetto rete idrografica</t>
  </si>
  <si>
    <t>Piano stralcio per l'assetto idrogeologico e della rete idrografica del torrente Sillaro</t>
  </si>
  <si>
    <t>Piano stralcio per l'assetto idrogeologico e della rete idrografica del sottobacino del torrente Idice e affl.</t>
  </si>
  <si>
    <t>Piano stralcio per l'assetto idrogeologico e della rete idrografica del sottobacino del torrente Santerno</t>
  </si>
  <si>
    <t xml:space="preserve">Piano di settore tutela della qualità dei corpi idrici </t>
  </si>
  <si>
    <t>Coordinamento dei piani stralcio nel Piano di Bacino</t>
  </si>
  <si>
    <t xml:space="preserve">Piano di settore razionalizzazione dell'uso delle risorse idriche </t>
  </si>
  <si>
    <r>
      <t>2E6C014</t>
    </r>
    <r>
      <rPr>
        <sz val="10"/>
        <color indexed="17"/>
        <rFont val="Arial"/>
        <family val="2"/>
      </rPr>
      <t xml:space="preserve"> (ex 2E6C026)</t>
    </r>
  </si>
  <si>
    <t>COMUNI VARI - T. NAVILE - DIVERSIVO SAVENA ABBANDONATO - Manutenzione ordinaria in località varie
+ € 258.228,45 L.183/89 annualità 1998</t>
  </si>
  <si>
    <t>BOLOGNA - NAVILE - BATTIFERRO - Lavori di manutenzione straordinaria del sostegno Battiferro e dei Canali Navile e Battiferro in loc. Battiferro - Corticella
+ € 154.937,07 L.183/89 annualità 1999</t>
  </si>
  <si>
    <t>ANZOLA EMILIA - Scolmatore di piena dello Scolo Stradellazzo nell'emissario acque alte Marciapesce loc. S. Maria in Strada
+ € 62.100,00 L.R.27/74 annualità 2007</t>
  </si>
  <si>
    <t>ANZOLA EMILIA - BOLOGNA - T. LAVINO - Interventi per il miglioramento del deflusso a valle del ponte della ferrovoa Bologna Milano - 2° lotto</t>
  </si>
  <si>
    <t>IMPORTO FINANZIAMENTO Euro Del. G. 750/2009 Euro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</si>
  <si>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</si>
  <si>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</si>
  <si>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</si>
  <si>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</si>
  <si>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</si>
  <si>
    <t>ZOLA PREDOSA - T. LAVINO - Realizzazione della cassa di espansione per la laminazione delle piene in località Ponte Rivabella - Spostamenti sottoservizi e espropriazione aree
+ € 120.000,00 L.R.27/74 annualità 2008
+ € 325.000,00+ € 62.000,00 L.R.27/74 annualità 2010</t>
  </si>
  <si>
    <r>
      <t xml:space="preserve">2B9C003 </t>
    </r>
    <r>
      <rPr>
        <sz val="10"/>
        <color indexed="17"/>
        <rFont val="Arial"/>
        <family val="2"/>
      </rPr>
      <t>(ex 2E6C012)</t>
    </r>
  </si>
  <si>
    <t>IMPORTO FINANZIAMENTO Euro Del. G. 510/2021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</si>
</sst>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2"/>
      <color indexed="18"/>
      <name val="Arial"/>
      <family val="2"/>
    </font>
    <font>
      <b/>
      <sz val="7"/>
      <color indexed="53"/>
      <name val="Arial"/>
      <family val="2"/>
    </font>
    <font>
      <b/>
      <sz val="7"/>
      <color indexed="16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83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11" fontId="0" fillId="0" borderId="0" xfId="0" applyNumberForma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center" vertical="top" wrapText="1"/>
    </xf>
    <xf numFmtId="3" fontId="5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top" wrapText="1"/>
    </xf>
    <xf numFmtId="3" fontId="16" fillId="0" borderId="0" xfId="0" applyNumberFormat="1" applyFont="1" applyBorder="1" applyAlignment="1">
      <alignment vertical="top" wrapText="1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0" fillId="33" borderId="0" xfId="0" applyFont="1" applyFill="1" applyAlignment="1">
      <alignment horizontal="justify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3" fontId="0" fillId="33" borderId="0" xfId="0" applyNumberFormat="1" applyFont="1" applyFill="1" applyAlignment="1">
      <alignment horizontal="right" vertical="top" wrapText="1"/>
    </xf>
    <xf numFmtId="4" fontId="0" fillId="33" borderId="0" xfId="0" applyNumberFormat="1" applyFont="1" applyFill="1" applyBorder="1" applyAlignment="1">
      <alignment vertical="top" wrapText="1"/>
    </xf>
    <xf numFmtId="3" fontId="0" fillId="33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justify" vertical="top" wrapText="1"/>
    </xf>
    <xf numFmtId="0" fontId="0" fillId="33" borderId="0" xfId="0" applyFill="1" applyBorder="1" applyAlignment="1">
      <alignment horizontal="center" vertical="top" wrapText="1"/>
    </xf>
    <xf numFmtId="3" fontId="5" fillId="33" borderId="0" xfId="0" applyNumberFormat="1" applyFont="1" applyFill="1" applyAlignment="1">
      <alignment vertical="top" wrapText="1"/>
    </xf>
    <xf numFmtId="4" fontId="8" fillId="33" borderId="0" xfId="0" applyNumberFormat="1" applyFont="1" applyFill="1" applyBorder="1" applyAlignment="1">
      <alignment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 horizontal="justify" vertical="top" wrapText="1"/>
    </xf>
    <xf numFmtId="0" fontId="0" fillId="33" borderId="0" xfId="0" applyFill="1" applyAlignment="1">
      <alignment horizontal="center" vertical="top" wrapText="1"/>
    </xf>
    <xf numFmtId="11" fontId="9" fillId="33" borderId="0" xfId="0" applyNumberFormat="1" applyFont="1" applyFill="1" applyAlignment="1">
      <alignment horizontal="center" vertical="top" wrapText="1"/>
    </xf>
    <xf numFmtId="49" fontId="9" fillId="33" borderId="0" xfId="0" applyNumberFormat="1" applyFont="1" applyFill="1" applyAlignment="1">
      <alignment horizontal="center" vertical="top" wrapText="1"/>
    </xf>
    <xf numFmtId="11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" fontId="17" fillId="0" borderId="0" xfId="0" applyNumberFormat="1" applyFont="1" applyFill="1" applyBorder="1" applyAlignment="1">
      <alignment vertical="top" wrapText="1"/>
    </xf>
    <xf numFmtId="4" fontId="17" fillId="33" borderId="0" xfId="0" applyNumberFormat="1" applyFont="1" applyFill="1" applyBorder="1" applyAlignment="1">
      <alignment vertical="top" wrapText="1"/>
    </xf>
    <xf numFmtId="3" fontId="18" fillId="0" borderId="0" xfId="0" applyNumberFormat="1" applyFont="1" applyAlignment="1">
      <alignment/>
    </xf>
    <xf numFmtId="3" fontId="16" fillId="33" borderId="0" xfId="0" applyNumberFormat="1" applyFont="1" applyFill="1" applyBorder="1" applyAlignment="1">
      <alignment vertical="top" wrapText="1"/>
    </xf>
    <xf numFmtId="3" fontId="16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4" fontId="18" fillId="0" borderId="0" xfId="0" applyNumberFormat="1" applyFont="1" applyAlignment="1">
      <alignment/>
    </xf>
    <xf numFmtId="3" fontId="20" fillId="0" borderId="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83" fontId="19" fillId="0" borderId="0" xfId="42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3" fontId="5" fillId="0" borderId="14" xfId="0" applyNumberFormat="1" applyFont="1" applyBorder="1" applyAlignment="1">
      <alignment vertical="top" wrapText="1"/>
    </xf>
    <xf numFmtId="3" fontId="0" fillId="0" borderId="14" xfId="0" applyNumberFormat="1" applyBorder="1" applyAlignment="1">
      <alignment/>
    </xf>
    <xf numFmtId="3" fontId="5" fillId="0" borderId="14" xfId="0" applyNumberFormat="1" applyFont="1" applyFill="1" applyBorder="1" applyAlignment="1">
      <alignment vertical="top" wrapText="1"/>
    </xf>
    <xf numFmtId="4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="75" zoomScaleNormal="75" zoomScalePageLayoutView="0"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53" sqref="O53:O54"/>
    </sheetView>
  </sheetViews>
  <sheetFormatPr defaultColWidth="9.140625" defaultRowHeight="12.75" outlineLevelRow="1" outlineLevelCol="1"/>
  <cols>
    <col min="1" max="1" width="10.8515625" style="0" customWidth="1"/>
    <col min="2" max="2" width="7.421875" style="0" customWidth="1"/>
    <col min="3" max="3" width="61.7109375" style="0" customWidth="1"/>
    <col min="4" max="4" width="6.57421875" style="0" bestFit="1" customWidth="1"/>
    <col min="5" max="5" width="15.7109375" style="0" bestFit="1" customWidth="1"/>
    <col min="6" max="6" width="13.140625" style="4" hidden="1" customWidth="1" outlineLevel="1"/>
    <col min="7" max="7" width="14.421875" style="7" hidden="1" customWidth="1" outlineLevel="1"/>
    <col min="8" max="8" width="13.140625" style="24" hidden="1" customWidth="1" outlineLevel="1"/>
    <col min="9" max="9" width="13.28125" style="7" hidden="1" customWidth="1" outlineLevel="1"/>
    <col min="10" max="10" width="14.00390625" style="7" hidden="1" customWidth="1" outlineLevel="1"/>
    <col min="11" max="11" width="13.28125" style="7" hidden="1" customWidth="1" outlineLevel="1"/>
    <col min="12" max="15" width="14.57421875" style="7" hidden="1" customWidth="1" outlineLevel="1"/>
    <col min="16" max="16" width="16.28125" style="64" customWidth="1" collapsed="1"/>
    <col min="17" max="19" width="12.7109375" style="41" hidden="1" customWidth="1" outlineLevel="1"/>
    <col min="20" max="20" width="12.7109375" style="7" customWidth="1" collapsed="1"/>
    <col min="21" max="21" width="18.8515625" style="0" hidden="1" customWidth="1" outlineLevel="1"/>
    <col min="22" max="22" width="15.00390625" style="0" hidden="1" customWidth="1" outlineLevel="1"/>
    <col min="23" max="23" width="10.7109375" style="0" hidden="1" customWidth="1" outlineLevel="1"/>
    <col min="24" max="24" width="9.140625" style="0" customWidth="1" collapsed="1"/>
  </cols>
  <sheetData>
    <row r="1" spans="1:23" ht="36">
      <c r="A1" s="8" t="s">
        <v>1</v>
      </c>
      <c r="B1" s="9" t="s">
        <v>64</v>
      </c>
      <c r="C1" s="10" t="s">
        <v>0</v>
      </c>
      <c r="D1" s="11" t="s">
        <v>2</v>
      </c>
      <c r="E1" s="11" t="s">
        <v>65</v>
      </c>
      <c r="F1" s="12" t="s">
        <v>68</v>
      </c>
      <c r="G1" s="13" t="s">
        <v>69</v>
      </c>
      <c r="H1" s="26" t="s">
        <v>71</v>
      </c>
      <c r="I1" s="13" t="s">
        <v>72</v>
      </c>
      <c r="J1" s="26" t="s">
        <v>81</v>
      </c>
      <c r="K1" s="13" t="s">
        <v>82</v>
      </c>
      <c r="L1" s="13" t="s">
        <v>66</v>
      </c>
      <c r="M1" s="13" t="s">
        <v>105</v>
      </c>
      <c r="N1" s="13" t="s">
        <v>131</v>
      </c>
      <c r="O1" s="13" t="s">
        <v>139</v>
      </c>
      <c r="P1" s="14" t="s">
        <v>67</v>
      </c>
      <c r="Q1" s="21" t="s">
        <v>70</v>
      </c>
      <c r="R1" s="21" t="s">
        <v>73</v>
      </c>
      <c r="S1" s="21" t="s">
        <v>83</v>
      </c>
      <c r="T1" s="28" t="s">
        <v>86</v>
      </c>
      <c r="U1" s="73" t="s">
        <v>132</v>
      </c>
      <c r="V1" s="74" t="s">
        <v>133</v>
      </c>
      <c r="W1" s="75" t="s">
        <v>134</v>
      </c>
    </row>
    <row r="2" spans="1:23" ht="18">
      <c r="A2" s="19"/>
      <c r="B2" s="20"/>
      <c r="C2" s="36" t="s">
        <v>94</v>
      </c>
      <c r="D2" s="16"/>
      <c r="E2" s="16"/>
      <c r="F2" s="17"/>
      <c r="G2" s="18"/>
      <c r="H2" s="27"/>
      <c r="I2" s="18"/>
      <c r="J2" s="27"/>
      <c r="K2" s="18"/>
      <c r="L2" s="18"/>
      <c r="M2" s="18"/>
      <c r="N2" s="18"/>
      <c r="O2" s="18"/>
      <c r="P2" s="33"/>
      <c r="Q2" s="34"/>
      <c r="R2" s="34"/>
      <c r="S2" s="34"/>
      <c r="T2" s="35"/>
      <c r="U2" s="4"/>
      <c r="V2" s="76"/>
      <c r="W2" s="77"/>
    </row>
    <row r="3" spans="1:23" ht="15.75">
      <c r="A3" s="19"/>
      <c r="B3" s="20"/>
      <c r="C3" s="15" t="s">
        <v>93</v>
      </c>
      <c r="D3" s="16"/>
      <c r="E3" s="16"/>
      <c r="F3" s="17"/>
      <c r="G3" s="18"/>
      <c r="H3" s="27"/>
      <c r="I3" s="18"/>
      <c r="J3" s="18"/>
      <c r="K3" s="18"/>
      <c r="L3" s="18"/>
      <c r="M3" s="18"/>
      <c r="N3" s="18"/>
      <c r="O3" s="18"/>
      <c r="P3" s="62"/>
      <c r="Q3" s="37"/>
      <c r="R3" s="37"/>
      <c r="S3" s="37"/>
      <c r="T3" s="18"/>
      <c r="U3" s="4"/>
      <c r="V3" s="76"/>
      <c r="W3" s="77"/>
    </row>
    <row r="4" spans="1:23" ht="38.25">
      <c r="A4" s="29" t="s">
        <v>3</v>
      </c>
      <c r="B4" s="30" t="s">
        <v>4</v>
      </c>
      <c r="C4" s="31" t="s">
        <v>58</v>
      </c>
      <c r="D4" s="32" t="s">
        <v>5</v>
      </c>
      <c r="E4" s="32" t="s">
        <v>87</v>
      </c>
      <c r="F4" s="4">
        <v>450000000</v>
      </c>
      <c r="G4" s="5">
        <v>232405.60459026892</v>
      </c>
      <c r="H4" s="24">
        <v>450000000</v>
      </c>
      <c r="I4" s="5">
        <v>232405.60459026892</v>
      </c>
      <c r="J4" s="24">
        <v>450000000</v>
      </c>
      <c r="K4" s="5">
        <v>232405.60459026892</v>
      </c>
      <c r="L4" s="5">
        <v>232405.6</v>
      </c>
      <c r="M4" s="5"/>
      <c r="N4" s="5"/>
      <c r="O4" s="5">
        <v>205735.94</v>
      </c>
      <c r="P4" s="62">
        <f>O4</f>
        <v>205735.94</v>
      </c>
      <c r="Q4" s="38"/>
      <c r="R4" s="38"/>
      <c r="S4" s="38"/>
      <c r="T4" s="5"/>
      <c r="U4" s="4">
        <f>F4</f>
        <v>450000000</v>
      </c>
      <c r="V4" s="76">
        <f aca="true" t="shared" si="0" ref="V4:V72">U4/1936.27</f>
        <v>232405.60459026892</v>
      </c>
      <c r="W4" s="77" t="str">
        <f>IF(P4=V4,"NO","SI")</f>
        <v>SI</v>
      </c>
    </row>
    <row r="5" spans="1:23" ht="51">
      <c r="A5" s="29" t="s">
        <v>6</v>
      </c>
      <c r="B5" s="30" t="s">
        <v>4</v>
      </c>
      <c r="C5" s="31" t="s">
        <v>59</v>
      </c>
      <c r="D5" s="32" t="s">
        <v>5</v>
      </c>
      <c r="E5" s="32" t="s">
        <v>90</v>
      </c>
      <c r="F5" s="4">
        <v>500000000</v>
      </c>
      <c r="G5" s="5">
        <v>258228.44954474326</v>
      </c>
      <c r="H5" s="24">
        <v>500000000</v>
      </c>
      <c r="I5" s="5">
        <v>258228.44954474326</v>
      </c>
      <c r="J5" s="24">
        <v>500000000</v>
      </c>
      <c r="K5" s="5">
        <v>258228.44954474326</v>
      </c>
      <c r="L5" s="5">
        <v>258228.45</v>
      </c>
      <c r="M5" s="5"/>
      <c r="N5" s="5"/>
      <c r="O5" s="5">
        <v>230293.87</v>
      </c>
      <c r="P5" s="62">
        <f>O5</f>
        <v>230293.87</v>
      </c>
      <c r="Q5" s="38"/>
      <c r="R5" s="38"/>
      <c r="S5" s="38"/>
      <c r="T5" s="5"/>
      <c r="U5" s="4">
        <f aca="true" t="shared" si="1" ref="U5:U73">F5</f>
        <v>500000000</v>
      </c>
      <c r="V5" s="76">
        <f t="shared" si="0"/>
        <v>258228.44954474326</v>
      </c>
      <c r="W5" s="77" t="str">
        <f aca="true" t="shared" si="2" ref="W5:W10">IF(P5=V5,"NO","SI")</f>
        <v>SI</v>
      </c>
    </row>
    <row r="6" spans="1:23" ht="38.25">
      <c r="A6" s="29" t="s">
        <v>7</v>
      </c>
      <c r="B6" s="30" t="s">
        <v>4</v>
      </c>
      <c r="C6" s="31" t="s">
        <v>60</v>
      </c>
      <c r="D6" s="32" t="s">
        <v>5</v>
      </c>
      <c r="E6" s="32" t="s">
        <v>88</v>
      </c>
      <c r="F6" s="4">
        <v>1400000000</v>
      </c>
      <c r="G6" s="5">
        <v>723039.6587252811</v>
      </c>
      <c r="H6" s="24">
        <v>1400000000</v>
      </c>
      <c r="I6" s="5">
        <v>723039.6587252811</v>
      </c>
      <c r="J6" s="24">
        <v>1400000000</v>
      </c>
      <c r="K6" s="5">
        <v>723039.6587252811</v>
      </c>
      <c r="L6" s="5">
        <v>723039.66</v>
      </c>
      <c r="M6" s="5"/>
      <c r="N6" s="5"/>
      <c r="O6" s="5">
        <v>722596.51</v>
      </c>
      <c r="P6" s="62">
        <f>O6</f>
        <v>722596.51</v>
      </c>
      <c r="Q6" s="38"/>
      <c r="R6" s="38"/>
      <c r="S6" s="38"/>
      <c r="T6" s="5"/>
      <c r="U6" s="4">
        <f t="shared" si="1"/>
        <v>1400000000</v>
      </c>
      <c r="V6" s="76">
        <f t="shared" si="0"/>
        <v>723039.6587252811</v>
      </c>
      <c r="W6" s="77" t="str">
        <f t="shared" si="2"/>
        <v>SI</v>
      </c>
    </row>
    <row r="7" spans="1:23" ht="25.5">
      <c r="A7" s="29" t="s">
        <v>8</v>
      </c>
      <c r="B7" s="30" t="s">
        <v>4</v>
      </c>
      <c r="C7" s="31" t="s">
        <v>61</v>
      </c>
      <c r="D7" s="32" t="s">
        <v>5</v>
      </c>
      <c r="E7" s="32" t="s">
        <v>88</v>
      </c>
      <c r="F7" s="4">
        <v>300000000</v>
      </c>
      <c r="G7" s="5">
        <v>154937.06972684595</v>
      </c>
      <c r="H7" s="24">
        <v>300000000</v>
      </c>
      <c r="I7" s="5">
        <v>154937.06972684595</v>
      </c>
      <c r="J7" s="24">
        <v>300000000</v>
      </c>
      <c r="K7" s="5">
        <v>154937.06972684595</v>
      </c>
      <c r="L7" s="5">
        <v>132439.41</v>
      </c>
      <c r="M7" s="5"/>
      <c r="N7" s="5"/>
      <c r="O7" s="5">
        <v>126131.32</v>
      </c>
      <c r="P7" s="62">
        <f>O7</f>
        <v>126131.32</v>
      </c>
      <c r="Q7" s="38"/>
      <c r="R7" s="38"/>
      <c r="S7" s="38"/>
      <c r="T7" s="5"/>
      <c r="U7" s="4">
        <f t="shared" si="1"/>
        <v>300000000</v>
      </c>
      <c r="V7" s="76">
        <f t="shared" si="0"/>
        <v>154937.06972684595</v>
      </c>
      <c r="W7" s="77" t="str">
        <f t="shared" si="2"/>
        <v>SI</v>
      </c>
    </row>
    <row r="8" spans="1:23" ht="38.25">
      <c r="A8" s="29" t="s">
        <v>9</v>
      </c>
      <c r="B8" s="30" t="s">
        <v>4</v>
      </c>
      <c r="C8" s="31" t="s">
        <v>62</v>
      </c>
      <c r="D8" s="32" t="s">
        <v>12</v>
      </c>
      <c r="E8" s="32" t="s">
        <v>88</v>
      </c>
      <c r="F8" s="4">
        <v>700000000</v>
      </c>
      <c r="G8" s="5">
        <v>361519.82936264056</v>
      </c>
      <c r="H8" s="24">
        <v>700000000</v>
      </c>
      <c r="I8" s="5">
        <v>361519.82936264056</v>
      </c>
      <c r="J8" s="24">
        <v>700000000</v>
      </c>
      <c r="K8" s="5">
        <v>361519.82936264056</v>
      </c>
      <c r="L8" s="5">
        <v>291088.56</v>
      </c>
      <c r="M8" s="5"/>
      <c r="N8" s="5"/>
      <c r="O8" s="5">
        <v>291088.23</v>
      </c>
      <c r="P8" s="62">
        <f>O8</f>
        <v>291088.23</v>
      </c>
      <c r="Q8" s="38"/>
      <c r="R8" s="38"/>
      <c r="S8" s="38"/>
      <c r="T8" s="5"/>
      <c r="U8" s="4">
        <f t="shared" si="1"/>
        <v>700000000</v>
      </c>
      <c r="V8" s="76">
        <f t="shared" si="0"/>
        <v>361519.82936264056</v>
      </c>
      <c r="W8" s="77" t="str">
        <f t="shared" si="2"/>
        <v>SI</v>
      </c>
    </row>
    <row r="9" spans="1:23" ht="63.75">
      <c r="A9" s="29" t="s">
        <v>11</v>
      </c>
      <c r="B9" s="30" t="s">
        <v>4</v>
      </c>
      <c r="C9" s="31" t="s">
        <v>111</v>
      </c>
      <c r="D9" s="32" t="s">
        <v>12</v>
      </c>
      <c r="E9" s="32" t="s">
        <v>91</v>
      </c>
      <c r="F9" s="4">
        <v>205000000</v>
      </c>
      <c r="G9" s="5">
        <v>105873.66431334474</v>
      </c>
      <c r="H9" s="24">
        <v>205000000</v>
      </c>
      <c r="I9" s="5">
        <v>105873.66431334474</v>
      </c>
      <c r="J9" s="24">
        <v>205000000</v>
      </c>
      <c r="K9" s="5">
        <v>105873.66431334474</v>
      </c>
      <c r="L9" s="5">
        <v>105873.66</v>
      </c>
      <c r="M9" s="5"/>
      <c r="N9" s="5"/>
      <c r="O9" s="5">
        <v>105873.66</v>
      </c>
      <c r="P9" s="62">
        <f>O9</f>
        <v>105873.66</v>
      </c>
      <c r="Q9" s="38"/>
      <c r="R9" s="38"/>
      <c r="S9" s="38"/>
      <c r="T9" s="5"/>
      <c r="U9" s="4">
        <f t="shared" si="1"/>
        <v>205000000</v>
      </c>
      <c r="V9" s="76">
        <f t="shared" si="0"/>
        <v>105873.66431334474</v>
      </c>
      <c r="W9" s="77" t="str">
        <f t="shared" si="2"/>
        <v>SI</v>
      </c>
    </row>
    <row r="10" spans="1:23" ht="38.25">
      <c r="A10" s="29" t="s">
        <v>13</v>
      </c>
      <c r="B10" s="30" t="s">
        <v>4</v>
      </c>
      <c r="C10" s="31" t="s">
        <v>63</v>
      </c>
      <c r="D10" s="32" t="s">
        <v>5</v>
      </c>
      <c r="E10" s="32" t="s">
        <v>88</v>
      </c>
      <c r="F10" s="4">
        <v>600000000</v>
      </c>
      <c r="G10" s="5">
        <v>309874.1394536919</v>
      </c>
      <c r="H10" s="24">
        <v>600000000</v>
      </c>
      <c r="I10" s="5">
        <v>309874.1394536919</v>
      </c>
      <c r="J10" s="24">
        <v>600000000</v>
      </c>
      <c r="K10" s="5">
        <v>309874.1394536919</v>
      </c>
      <c r="L10" s="5">
        <v>309874.14</v>
      </c>
      <c r="M10" s="5"/>
      <c r="N10" s="5"/>
      <c r="O10" s="5">
        <v>255586.88</v>
      </c>
      <c r="P10" s="62">
        <f>O10</f>
        <v>255586.88</v>
      </c>
      <c r="Q10" s="38"/>
      <c r="R10" s="38"/>
      <c r="S10" s="38"/>
      <c r="T10" s="5"/>
      <c r="U10" s="4">
        <f t="shared" si="1"/>
        <v>600000000</v>
      </c>
      <c r="V10" s="76">
        <f t="shared" si="0"/>
        <v>309874.1394536919</v>
      </c>
      <c r="W10" s="77" t="str">
        <f t="shared" si="2"/>
        <v>SI</v>
      </c>
    </row>
    <row r="11" spans="1:23" ht="25.5">
      <c r="A11" s="29" t="s">
        <v>14</v>
      </c>
      <c r="B11" s="30" t="s">
        <v>4</v>
      </c>
      <c r="C11" s="31" t="s">
        <v>74</v>
      </c>
      <c r="D11" s="32" t="s">
        <v>5</v>
      </c>
      <c r="E11" s="32" t="s">
        <v>88</v>
      </c>
      <c r="G11" s="5"/>
      <c r="I11" s="5"/>
      <c r="J11" s="5"/>
      <c r="K11" s="5"/>
      <c r="L11" s="5"/>
      <c r="M11" s="5"/>
      <c r="N11" s="5"/>
      <c r="O11" s="5"/>
      <c r="P11" s="62"/>
      <c r="Q11" s="39">
        <v>10000</v>
      </c>
      <c r="R11" s="39">
        <v>10000</v>
      </c>
      <c r="S11" s="39">
        <v>10000</v>
      </c>
      <c r="T11" s="72">
        <v>10000</v>
      </c>
      <c r="U11" s="4"/>
      <c r="V11" s="76"/>
      <c r="W11" s="77"/>
    </row>
    <row r="12" spans="1:23" ht="38.25" hidden="1" outlineLevel="1">
      <c r="A12" s="58" t="s">
        <v>15</v>
      </c>
      <c r="B12" s="59" t="s">
        <v>4</v>
      </c>
      <c r="C12" s="42" t="s">
        <v>75</v>
      </c>
      <c r="D12" s="43" t="s">
        <v>5</v>
      </c>
      <c r="E12" s="44" t="s">
        <v>88</v>
      </c>
      <c r="F12" s="45"/>
      <c r="G12" s="46"/>
      <c r="H12" s="45"/>
      <c r="I12" s="46"/>
      <c r="J12" s="46"/>
      <c r="K12" s="46"/>
      <c r="L12" s="46"/>
      <c r="M12" s="46"/>
      <c r="N12" s="46"/>
      <c r="O12" s="46"/>
      <c r="P12" s="63"/>
      <c r="Q12" s="65">
        <v>10000</v>
      </c>
      <c r="R12" s="65">
        <v>10000</v>
      </c>
      <c r="S12" s="65">
        <v>0</v>
      </c>
      <c r="T12" s="47"/>
      <c r="U12" s="47"/>
      <c r="V12" s="47"/>
      <c r="W12" s="47"/>
    </row>
    <row r="13" spans="1:23" ht="25.5" hidden="1" outlineLevel="1">
      <c r="A13" s="58" t="s">
        <v>16</v>
      </c>
      <c r="B13" s="59" t="s">
        <v>4</v>
      </c>
      <c r="C13" s="42" t="s">
        <v>76</v>
      </c>
      <c r="D13" s="43" t="s">
        <v>5</v>
      </c>
      <c r="E13" s="44" t="s">
        <v>88</v>
      </c>
      <c r="F13" s="45"/>
      <c r="G13" s="46"/>
      <c r="H13" s="45"/>
      <c r="I13" s="46"/>
      <c r="J13" s="46"/>
      <c r="K13" s="46"/>
      <c r="L13" s="46"/>
      <c r="M13" s="46"/>
      <c r="N13" s="46"/>
      <c r="O13" s="46"/>
      <c r="P13" s="63"/>
      <c r="Q13" s="65">
        <v>6000</v>
      </c>
      <c r="R13" s="65">
        <v>6000</v>
      </c>
      <c r="S13" s="65">
        <v>0</v>
      </c>
      <c r="T13" s="47"/>
      <c r="U13" s="47"/>
      <c r="V13" s="47"/>
      <c r="W13" s="47"/>
    </row>
    <row r="14" spans="1:23" ht="15.75" collapsed="1">
      <c r="A14" s="60"/>
      <c r="B14" s="61"/>
      <c r="C14" s="15" t="s">
        <v>17</v>
      </c>
      <c r="D14" s="1"/>
      <c r="E14" s="32"/>
      <c r="G14" s="5"/>
      <c r="I14" s="5"/>
      <c r="J14" s="5"/>
      <c r="K14" s="5"/>
      <c r="L14" s="5"/>
      <c r="M14" s="5"/>
      <c r="N14" s="5"/>
      <c r="O14" s="5"/>
      <c r="P14" s="62"/>
      <c r="Q14" s="38"/>
      <c r="R14" s="38"/>
      <c r="S14" s="38"/>
      <c r="T14" s="5"/>
      <c r="U14" s="4"/>
      <c r="V14" s="76"/>
      <c r="W14" s="77"/>
    </row>
    <row r="15" spans="1:23" ht="38.25" hidden="1" outlineLevel="1">
      <c r="A15" s="58" t="s">
        <v>18</v>
      </c>
      <c r="B15" s="59" t="s">
        <v>4</v>
      </c>
      <c r="C15" s="42" t="s">
        <v>56</v>
      </c>
      <c r="D15" s="52" t="s">
        <v>103</v>
      </c>
      <c r="E15" s="44" t="s">
        <v>88</v>
      </c>
      <c r="F15" s="53">
        <v>391000000</v>
      </c>
      <c r="G15" s="54">
        <v>201934.6475439892</v>
      </c>
      <c r="H15" s="53">
        <v>0</v>
      </c>
      <c r="I15" s="54">
        <v>0</v>
      </c>
      <c r="J15" s="46"/>
      <c r="K15" s="46"/>
      <c r="L15" s="46"/>
      <c r="M15" s="46"/>
      <c r="N15" s="46"/>
      <c r="O15" s="46"/>
      <c r="P15" s="63"/>
      <c r="Q15" s="46"/>
      <c r="R15" s="46"/>
      <c r="S15" s="46"/>
      <c r="T15" s="46"/>
      <c r="U15" s="47"/>
      <c r="V15" s="47"/>
      <c r="W15" s="47"/>
    </row>
    <row r="16" spans="1:23" ht="25.5" collapsed="1">
      <c r="A16" s="29" t="s">
        <v>18</v>
      </c>
      <c r="B16" s="30" t="s">
        <v>4</v>
      </c>
      <c r="C16" s="31" t="s">
        <v>77</v>
      </c>
      <c r="D16" s="32" t="s">
        <v>103</v>
      </c>
      <c r="E16" s="32" t="s">
        <v>88</v>
      </c>
      <c r="G16" s="5"/>
      <c r="H16" s="24">
        <v>300000000</v>
      </c>
      <c r="I16" s="5">
        <v>154937.06972684595</v>
      </c>
      <c r="J16" s="24">
        <v>300000000</v>
      </c>
      <c r="K16" s="5">
        <v>154937.06972684595</v>
      </c>
      <c r="L16" s="5">
        <v>154937.07</v>
      </c>
      <c r="M16" s="5"/>
      <c r="N16" s="5"/>
      <c r="O16" s="5">
        <v>154844.11000000002</v>
      </c>
      <c r="P16" s="62">
        <f>O16</f>
        <v>154844.11000000002</v>
      </c>
      <c r="Q16" s="38"/>
      <c r="R16" s="38"/>
      <c r="S16" s="38"/>
      <c r="T16" s="5"/>
      <c r="U16" s="4">
        <f>H16</f>
        <v>300000000</v>
      </c>
      <c r="V16" s="76">
        <f t="shared" si="0"/>
        <v>154937.06972684595</v>
      </c>
      <c r="W16" s="77" t="str">
        <f>IF(P16=V16,"NO","SI")</f>
        <v>SI</v>
      </c>
    </row>
    <row r="17" spans="1:23" ht="25.5">
      <c r="A17" s="29" t="s">
        <v>19</v>
      </c>
      <c r="B17" s="30" t="s">
        <v>4</v>
      </c>
      <c r="C17" s="31" t="s">
        <v>78</v>
      </c>
      <c r="D17" s="32" t="s">
        <v>103</v>
      </c>
      <c r="E17" s="32" t="s">
        <v>88</v>
      </c>
      <c r="G17" s="5"/>
      <c r="H17" s="24">
        <v>91000000</v>
      </c>
      <c r="I17" s="5">
        <v>46997.57781714327</v>
      </c>
      <c r="J17" s="24">
        <v>91000000</v>
      </c>
      <c r="K17" s="5">
        <v>46997.57781714327</v>
      </c>
      <c r="L17" s="5">
        <v>46997.58</v>
      </c>
      <c r="M17" s="5"/>
      <c r="N17" s="5"/>
      <c r="O17" s="5">
        <v>36497.23</v>
      </c>
      <c r="P17" s="62">
        <f>O17</f>
        <v>36497.23</v>
      </c>
      <c r="Q17" s="38"/>
      <c r="R17" s="38"/>
      <c r="S17" s="38"/>
      <c r="T17" s="5"/>
      <c r="U17" s="4">
        <f>H17</f>
        <v>91000000</v>
      </c>
      <c r="V17" s="76">
        <f t="shared" si="0"/>
        <v>46997.57781714327</v>
      </c>
      <c r="W17" s="77" t="str">
        <f>IF(P17=V17,"NO","SI")</f>
        <v>SI</v>
      </c>
    </row>
    <row r="18" spans="1:23" ht="18">
      <c r="A18" s="19"/>
      <c r="B18" s="20"/>
      <c r="C18" s="36" t="s">
        <v>95</v>
      </c>
      <c r="D18" s="16"/>
      <c r="E18" s="16"/>
      <c r="F18" s="17"/>
      <c r="G18" s="18"/>
      <c r="H18" s="27"/>
      <c r="I18" s="18"/>
      <c r="J18" s="27"/>
      <c r="K18" s="18"/>
      <c r="L18" s="18"/>
      <c r="M18" s="18"/>
      <c r="N18" s="18"/>
      <c r="O18" s="18"/>
      <c r="P18" s="33"/>
      <c r="Q18" s="34"/>
      <c r="R18" s="34"/>
      <c r="S18" s="34"/>
      <c r="T18" s="35"/>
      <c r="U18" s="4"/>
      <c r="V18" s="76"/>
      <c r="W18" s="77"/>
    </row>
    <row r="19" spans="1:23" ht="15.75">
      <c r="A19" s="19"/>
      <c r="B19" s="20"/>
      <c r="C19" s="15" t="s">
        <v>93</v>
      </c>
      <c r="D19" s="16"/>
      <c r="E19" s="16"/>
      <c r="F19" s="17"/>
      <c r="G19" s="18"/>
      <c r="H19" s="27"/>
      <c r="I19" s="18"/>
      <c r="J19" s="18"/>
      <c r="K19" s="18"/>
      <c r="L19" s="18"/>
      <c r="M19" s="18"/>
      <c r="N19" s="18"/>
      <c r="O19" s="18"/>
      <c r="P19" s="62"/>
      <c r="Q19" s="37"/>
      <c r="R19" s="37"/>
      <c r="S19" s="37"/>
      <c r="T19" s="18"/>
      <c r="U19" s="4"/>
      <c r="V19" s="76"/>
      <c r="W19" s="77"/>
    </row>
    <row r="20" spans="1:23" ht="25.5" hidden="1" outlineLevel="1">
      <c r="A20" s="49" t="s">
        <v>20</v>
      </c>
      <c r="B20" s="50" t="s">
        <v>4</v>
      </c>
      <c r="C20" s="51" t="s">
        <v>52</v>
      </c>
      <c r="D20" s="52" t="s">
        <v>5</v>
      </c>
      <c r="E20" s="52" t="s">
        <v>88</v>
      </c>
      <c r="F20" s="53">
        <v>700000000</v>
      </c>
      <c r="G20" s="54">
        <v>361519.82936264056</v>
      </c>
      <c r="H20" s="53"/>
      <c r="I20" s="54"/>
      <c r="J20" s="53"/>
      <c r="K20" s="54"/>
      <c r="L20" s="54"/>
      <c r="M20" s="54"/>
      <c r="N20" s="54"/>
      <c r="O20" s="54"/>
      <c r="P20" s="63"/>
      <c r="Q20" s="67"/>
      <c r="R20" s="67"/>
      <c r="S20" s="67"/>
      <c r="T20" s="54"/>
      <c r="U20" s="47"/>
      <c r="V20" s="47"/>
      <c r="W20" s="47"/>
    </row>
    <row r="21" spans="1:23" ht="25.5" collapsed="1">
      <c r="A21" s="29" t="s">
        <v>20</v>
      </c>
      <c r="B21" s="30" t="s">
        <v>4</v>
      </c>
      <c r="C21" s="31" t="s">
        <v>52</v>
      </c>
      <c r="D21" s="32" t="s">
        <v>5</v>
      </c>
      <c r="E21" s="32" t="s">
        <v>89</v>
      </c>
      <c r="F21" s="24"/>
      <c r="G21" s="25"/>
      <c r="H21" s="24">
        <v>700000000</v>
      </c>
      <c r="I21" s="5">
        <v>361519.82936264056</v>
      </c>
      <c r="J21" s="24">
        <v>700000000</v>
      </c>
      <c r="K21" s="5">
        <v>361519.82936264056</v>
      </c>
      <c r="L21" s="5">
        <v>361519.83</v>
      </c>
      <c r="M21" s="5"/>
      <c r="N21" s="5"/>
      <c r="O21" s="5">
        <v>361300.09</v>
      </c>
      <c r="P21" s="62">
        <f>O21</f>
        <v>361300.09</v>
      </c>
      <c r="Q21" s="38"/>
      <c r="R21" s="38"/>
      <c r="S21" s="38"/>
      <c r="T21" s="5"/>
      <c r="U21" s="4">
        <f>H21</f>
        <v>700000000</v>
      </c>
      <c r="V21" s="76">
        <f t="shared" si="0"/>
        <v>361519.82936264056</v>
      </c>
      <c r="W21" s="77" t="str">
        <f>IF(P21=V21,"NO","SI")</f>
        <v>SI</v>
      </c>
    </row>
    <row r="22" spans="1:23" ht="38.25">
      <c r="A22" s="29" t="s">
        <v>21</v>
      </c>
      <c r="B22" s="30" t="s">
        <v>4</v>
      </c>
      <c r="C22" s="31" t="s">
        <v>53</v>
      </c>
      <c r="D22" s="32" t="s">
        <v>97</v>
      </c>
      <c r="E22" s="32" t="s">
        <v>88</v>
      </c>
      <c r="F22" s="24">
        <v>300000000</v>
      </c>
      <c r="G22" s="25">
        <v>154937.06972684595</v>
      </c>
      <c r="H22" s="24">
        <v>300000000</v>
      </c>
      <c r="I22" s="5">
        <v>154937.06972684595</v>
      </c>
      <c r="J22" s="24">
        <v>300000000</v>
      </c>
      <c r="K22" s="5">
        <v>154937.06972684595</v>
      </c>
      <c r="L22" s="5">
        <v>154937.07</v>
      </c>
      <c r="M22" s="5"/>
      <c r="N22" s="5"/>
      <c r="O22" s="5">
        <v>143641.43</v>
      </c>
      <c r="P22" s="62">
        <f>O22</f>
        <v>143641.43</v>
      </c>
      <c r="Q22" s="38"/>
      <c r="R22" s="38"/>
      <c r="S22" s="38"/>
      <c r="T22" s="5"/>
      <c r="U22" s="4">
        <f t="shared" si="1"/>
        <v>300000000</v>
      </c>
      <c r="V22" s="76">
        <f t="shared" si="0"/>
        <v>154937.06972684595</v>
      </c>
      <c r="W22" s="77" t="str">
        <f>IF(P22=V22,"NO","SI")</f>
        <v>SI</v>
      </c>
    </row>
    <row r="23" spans="1:23" ht="25.5">
      <c r="A23" s="29" t="s">
        <v>22</v>
      </c>
      <c r="B23" s="30" t="s">
        <v>4</v>
      </c>
      <c r="C23" s="31" t="s">
        <v>54</v>
      </c>
      <c r="D23" s="32" t="s">
        <v>98</v>
      </c>
      <c r="E23" s="32" t="s">
        <v>88</v>
      </c>
      <c r="F23" s="4">
        <v>250000000</v>
      </c>
      <c r="G23" s="5">
        <v>129114.22477237163</v>
      </c>
      <c r="H23" s="4">
        <v>250000000</v>
      </c>
      <c r="I23" s="5">
        <v>129114.22477237163</v>
      </c>
      <c r="J23" s="4">
        <v>250000000</v>
      </c>
      <c r="K23" s="5">
        <v>129114.22477237163</v>
      </c>
      <c r="L23" s="5">
        <v>129114.22</v>
      </c>
      <c r="M23" s="5"/>
      <c r="N23" s="5"/>
      <c r="O23" s="5">
        <v>123564.34</v>
      </c>
      <c r="P23" s="62">
        <f>O23</f>
        <v>123564.34</v>
      </c>
      <c r="Q23" s="38"/>
      <c r="R23" s="38"/>
      <c r="S23" s="38"/>
      <c r="T23" s="5"/>
      <c r="U23" s="4">
        <f t="shared" si="1"/>
        <v>250000000</v>
      </c>
      <c r="V23" s="76">
        <f t="shared" si="0"/>
        <v>129114.22477237163</v>
      </c>
      <c r="W23" s="77" t="str">
        <f>IF(P23=V23,"NO","SI")</f>
        <v>SI</v>
      </c>
    </row>
    <row r="24" spans="1:23" ht="63.75" hidden="1" outlineLevel="1">
      <c r="A24" s="49" t="s">
        <v>23</v>
      </c>
      <c r="B24" s="50" t="s">
        <v>4</v>
      </c>
      <c r="C24" s="51" t="s">
        <v>104</v>
      </c>
      <c r="D24" s="52" t="s">
        <v>10</v>
      </c>
      <c r="E24" s="52" t="s">
        <v>88</v>
      </c>
      <c r="F24" s="53">
        <v>350000000</v>
      </c>
      <c r="G24" s="54">
        <v>180759.91468132028</v>
      </c>
      <c r="H24" s="53">
        <v>350000000</v>
      </c>
      <c r="I24" s="54">
        <v>180759.91468132028</v>
      </c>
      <c r="J24" s="53">
        <v>350000000</v>
      </c>
      <c r="K24" s="54">
        <v>180759.91468132028</v>
      </c>
      <c r="L24" s="54">
        <v>180759.91</v>
      </c>
      <c r="M24" s="54">
        <v>0</v>
      </c>
      <c r="N24" s="54"/>
      <c r="O24" s="54"/>
      <c r="P24" s="63"/>
      <c r="Q24" s="66"/>
      <c r="R24" s="66"/>
      <c r="S24" s="66"/>
      <c r="T24" s="55"/>
      <c r="U24" s="55"/>
      <c r="V24" s="55"/>
      <c r="W24" s="55"/>
    </row>
    <row r="25" spans="1:23" ht="38.25" hidden="1" outlineLevel="1">
      <c r="A25" s="49" t="s">
        <v>23</v>
      </c>
      <c r="B25" s="50" t="s">
        <v>4</v>
      </c>
      <c r="C25" s="51" t="s">
        <v>130</v>
      </c>
      <c r="D25" s="52" t="s">
        <v>10</v>
      </c>
      <c r="E25" s="52" t="s">
        <v>88</v>
      </c>
      <c r="F25" s="53"/>
      <c r="G25" s="54"/>
      <c r="H25" s="53"/>
      <c r="I25" s="54"/>
      <c r="J25" s="53"/>
      <c r="K25" s="54"/>
      <c r="L25" s="54"/>
      <c r="M25" s="54">
        <v>180759.91</v>
      </c>
      <c r="N25" s="54">
        <v>0</v>
      </c>
      <c r="O25" s="54"/>
      <c r="P25" s="63"/>
      <c r="Q25" s="66"/>
      <c r="R25" s="66"/>
      <c r="S25" s="66"/>
      <c r="T25" s="55"/>
      <c r="U25" s="55"/>
      <c r="V25" s="55"/>
      <c r="W25" s="55"/>
    </row>
    <row r="26" spans="1:23" ht="63.75" collapsed="1">
      <c r="A26" s="29" t="s">
        <v>138</v>
      </c>
      <c r="B26" s="30" t="s">
        <v>4</v>
      </c>
      <c r="C26" s="31" t="s">
        <v>137</v>
      </c>
      <c r="D26" s="32" t="s">
        <v>10</v>
      </c>
      <c r="E26" s="32" t="s">
        <v>88</v>
      </c>
      <c r="G26" s="5"/>
      <c r="H26" s="4"/>
      <c r="I26" s="5"/>
      <c r="J26" s="4"/>
      <c r="K26" s="5"/>
      <c r="L26" s="5"/>
      <c r="M26" s="5"/>
      <c r="N26" s="5">
        <v>180759.91</v>
      </c>
      <c r="O26" s="5">
        <v>180759.91</v>
      </c>
      <c r="P26" s="62">
        <f>O26</f>
        <v>180759.91</v>
      </c>
      <c r="Q26" s="40"/>
      <c r="R26" s="40"/>
      <c r="S26" s="40"/>
      <c r="T26" s="6"/>
      <c r="U26" s="4">
        <f t="shared" si="1"/>
        <v>0</v>
      </c>
      <c r="V26" s="76">
        <f>N26</f>
        <v>180759.91</v>
      </c>
      <c r="W26" s="77" t="str">
        <f aca="true" t="shared" si="3" ref="W26:W73">IF(P26=V26,"NO","SI")</f>
        <v>NO</v>
      </c>
    </row>
    <row r="27" spans="1:23" ht="51">
      <c r="A27" s="29" t="s">
        <v>24</v>
      </c>
      <c r="B27" s="30" t="s">
        <v>4</v>
      </c>
      <c r="C27" s="31" t="s">
        <v>51</v>
      </c>
      <c r="D27" s="32" t="s">
        <v>12</v>
      </c>
      <c r="E27" s="32" t="s">
        <v>135</v>
      </c>
      <c r="F27" s="4">
        <v>300000000</v>
      </c>
      <c r="G27" s="5">
        <v>154937.06972684595</v>
      </c>
      <c r="H27" s="4">
        <v>300000000</v>
      </c>
      <c r="I27" s="5">
        <v>154937.06972684595</v>
      </c>
      <c r="J27" s="4">
        <v>300000000</v>
      </c>
      <c r="K27" s="5">
        <v>154937.06972684595</v>
      </c>
      <c r="L27" s="5">
        <v>154937.07</v>
      </c>
      <c r="M27" s="5"/>
      <c r="N27" s="5"/>
      <c r="O27" s="5">
        <v>154934.01</v>
      </c>
      <c r="P27" s="62">
        <f>O27</f>
        <v>154934.01</v>
      </c>
      <c r="Q27" s="40"/>
      <c r="R27" s="40"/>
      <c r="S27" s="40"/>
      <c r="T27" s="6"/>
      <c r="U27" s="4">
        <f t="shared" si="1"/>
        <v>300000000</v>
      </c>
      <c r="V27" s="76">
        <f t="shared" si="0"/>
        <v>154937.06972684595</v>
      </c>
      <c r="W27" s="77" t="str">
        <f t="shared" si="3"/>
        <v>SI</v>
      </c>
    </row>
    <row r="28" spans="1:23" ht="51">
      <c r="A28" s="29" t="s">
        <v>25</v>
      </c>
      <c r="B28" s="30" t="s">
        <v>4</v>
      </c>
      <c r="C28" s="31" t="s">
        <v>128</v>
      </c>
      <c r="D28" s="32" t="s">
        <v>5</v>
      </c>
      <c r="E28" s="32" t="s">
        <v>85</v>
      </c>
      <c r="F28" s="4">
        <v>500000000</v>
      </c>
      <c r="G28" s="5">
        <v>258228.44954474326</v>
      </c>
      <c r="H28" s="4">
        <v>500000000</v>
      </c>
      <c r="I28" s="5">
        <v>258228.44954474326</v>
      </c>
      <c r="J28" s="4">
        <v>500000000</v>
      </c>
      <c r="K28" s="5">
        <v>258228.44954474326</v>
      </c>
      <c r="L28" s="5">
        <v>258228.45</v>
      </c>
      <c r="M28" s="5"/>
      <c r="N28" s="5"/>
      <c r="O28" s="5">
        <v>258228.45</v>
      </c>
      <c r="P28" s="62">
        <f>O28</f>
        <v>258228.45</v>
      </c>
      <c r="Q28" s="40"/>
      <c r="R28" s="40"/>
      <c r="S28" s="40"/>
      <c r="T28" s="6"/>
      <c r="U28" s="4">
        <f t="shared" si="1"/>
        <v>500000000</v>
      </c>
      <c r="V28" s="76">
        <f t="shared" si="0"/>
        <v>258228.44954474326</v>
      </c>
      <c r="W28" s="77" t="str">
        <f t="shared" si="3"/>
        <v>SI</v>
      </c>
    </row>
    <row r="29" spans="1:23" s="48" customFormat="1" ht="38.25" hidden="1" outlineLevel="1">
      <c r="A29" s="49" t="s">
        <v>26</v>
      </c>
      <c r="B29" s="50" t="s">
        <v>4</v>
      </c>
      <c r="C29" s="51" t="s">
        <v>55</v>
      </c>
      <c r="D29" s="52" t="s">
        <v>5</v>
      </c>
      <c r="E29" s="52" t="s">
        <v>84</v>
      </c>
      <c r="F29" s="53">
        <v>700000000</v>
      </c>
      <c r="G29" s="54">
        <v>361519.82936264056</v>
      </c>
      <c r="H29" s="53">
        <v>700000000</v>
      </c>
      <c r="I29" s="54">
        <v>361519.82936264056</v>
      </c>
      <c r="J29" s="53">
        <v>700000000</v>
      </c>
      <c r="K29" s="54">
        <v>361519.82936264056</v>
      </c>
      <c r="L29" s="54">
        <v>0</v>
      </c>
      <c r="M29" s="54"/>
      <c r="N29" s="54"/>
      <c r="O29" s="54"/>
      <c r="P29" s="63"/>
      <c r="Q29" s="66"/>
      <c r="R29" s="66"/>
      <c r="S29" s="66"/>
      <c r="T29" s="55"/>
      <c r="U29" s="55"/>
      <c r="V29" s="55"/>
      <c r="W29" s="55"/>
    </row>
    <row r="30" spans="1:23" ht="38.25" collapsed="1">
      <c r="A30" s="29" t="s">
        <v>26</v>
      </c>
      <c r="B30" s="30" t="s">
        <v>4</v>
      </c>
      <c r="C30" s="31" t="s">
        <v>55</v>
      </c>
      <c r="D30" s="32" t="s">
        <v>5</v>
      </c>
      <c r="E30" s="32" t="s">
        <v>88</v>
      </c>
      <c r="G30" s="5"/>
      <c r="H30" s="4"/>
      <c r="I30" s="5"/>
      <c r="J30" s="4"/>
      <c r="K30" s="5"/>
      <c r="L30" s="5">
        <v>361519.83</v>
      </c>
      <c r="M30" s="5"/>
      <c r="N30" s="5"/>
      <c r="O30" s="5">
        <v>289477.35</v>
      </c>
      <c r="P30" s="62">
        <f>O30</f>
        <v>289477.35</v>
      </c>
      <c r="Q30" s="40"/>
      <c r="R30" s="40"/>
      <c r="S30" s="40"/>
      <c r="T30" s="6"/>
      <c r="U30" s="4">
        <f t="shared" si="1"/>
        <v>0</v>
      </c>
      <c r="V30" s="76">
        <f>L30</f>
        <v>361519.83</v>
      </c>
      <c r="W30" s="77" t="str">
        <f t="shared" si="3"/>
        <v>SI</v>
      </c>
    </row>
    <row r="31" spans="1:23" ht="15.75">
      <c r="A31" s="3"/>
      <c r="B31" s="2"/>
      <c r="C31" s="15" t="s">
        <v>17</v>
      </c>
      <c r="D31" s="1"/>
      <c r="E31" s="32"/>
      <c r="G31" s="5"/>
      <c r="I31" s="5"/>
      <c r="J31" s="5"/>
      <c r="K31" s="5"/>
      <c r="L31" s="5"/>
      <c r="M31" s="5"/>
      <c r="N31" s="5"/>
      <c r="O31" s="5"/>
      <c r="P31" s="62"/>
      <c r="Q31" s="38"/>
      <c r="R31" s="38"/>
      <c r="S31" s="38"/>
      <c r="T31" s="5"/>
      <c r="U31" s="4"/>
      <c r="V31" s="76"/>
      <c r="W31" s="77"/>
    </row>
    <row r="32" spans="1:23" s="48" customFormat="1" ht="35.25" customHeight="1" hidden="1" outlineLevel="1">
      <c r="A32" s="49" t="s">
        <v>27</v>
      </c>
      <c r="B32" s="50" t="s">
        <v>4</v>
      </c>
      <c r="C32" s="51" t="s">
        <v>56</v>
      </c>
      <c r="D32" s="52" t="s">
        <v>5</v>
      </c>
      <c r="E32" s="52" t="s">
        <v>88</v>
      </c>
      <c r="F32" s="53">
        <v>344000000</v>
      </c>
      <c r="G32" s="54">
        <v>177661.17328678336</v>
      </c>
      <c r="H32" s="53">
        <v>0</v>
      </c>
      <c r="I32" s="54">
        <v>0</v>
      </c>
      <c r="J32" s="54"/>
      <c r="K32" s="54"/>
      <c r="L32" s="55"/>
      <c r="M32" s="55"/>
      <c r="N32" s="55"/>
      <c r="O32" s="55"/>
      <c r="P32" s="63"/>
      <c r="Q32" s="63"/>
      <c r="R32" s="63"/>
      <c r="S32" s="63"/>
      <c r="T32" s="63"/>
      <c r="U32" s="63"/>
      <c r="V32" s="63"/>
      <c r="W32" s="63"/>
    </row>
    <row r="33" spans="1:23" ht="25.5" collapsed="1">
      <c r="A33" s="29" t="s">
        <v>27</v>
      </c>
      <c r="B33" s="30" t="s">
        <v>4</v>
      </c>
      <c r="C33" s="31" t="s">
        <v>77</v>
      </c>
      <c r="D33" s="32" t="s">
        <v>103</v>
      </c>
      <c r="E33" s="32" t="s">
        <v>88</v>
      </c>
      <c r="G33" s="5"/>
      <c r="H33" s="4">
        <v>80000000</v>
      </c>
      <c r="I33" s="5">
        <v>41316.55192715892</v>
      </c>
      <c r="J33" s="4">
        <v>80000000</v>
      </c>
      <c r="K33" s="5">
        <v>41316.55192715892</v>
      </c>
      <c r="L33" s="5">
        <v>41316.55192715892</v>
      </c>
      <c r="M33" s="5"/>
      <c r="N33" s="5"/>
      <c r="O33" s="5">
        <v>41306.840000000004</v>
      </c>
      <c r="P33" s="62">
        <f>O33</f>
        <v>41306.840000000004</v>
      </c>
      <c r="Q33" s="40"/>
      <c r="R33" s="40"/>
      <c r="S33" s="40"/>
      <c r="T33" s="6"/>
      <c r="U33" s="4">
        <f>H33</f>
        <v>80000000</v>
      </c>
      <c r="V33" s="76">
        <f t="shared" si="0"/>
        <v>41316.55192715892</v>
      </c>
      <c r="W33" s="77" t="str">
        <f t="shared" si="3"/>
        <v>SI</v>
      </c>
    </row>
    <row r="34" spans="1:23" ht="51">
      <c r="A34" s="29" t="s">
        <v>30</v>
      </c>
      <c r="B34" s="30" t="s">
        <v>4</v>
      </c>
      <c r="C34" s="31" t="s">
        <v>57</v>
      </c>
      <c r="D34" s="32" t="s">
        <v>12</v>
      </c>
      <c r="E34" s="32" t="s">
        <v>96</v>
      </c>
      <c r="F34" s="4">
        <v>150000000</v>
      </c>
      <c r="G34" s="5">
        <v>77468.53486342297</v>
      </c>
      <c r="H34" s="4">
        <v>150000000</v>
      </c>
      <c r="I34" s="5">
        <v>77468.53486342297</v>
      </c>
      <c r="J34" s="4">
        <v>150000000</v>
      </c>
      <c r="K34" s="5">
        <v>77468.53486342297</v>
      </c>
      <c r="L34" s="5">
        <v>77468.53486342297</v>
      </c>
      <c r="M34" s="5"/>
      <c r="N34" s="5"/>
      <c r="O34" s="5">
        <v>71255.75</v>
      </c>
      <c r="P34" s="62">
        <f>O34</f>
        <v>71255.75</v>
      </c>
      <c r="Q34" s="40"/>
      <c r="R34" s="40"/>
      <c r="S34" s="40"/>
      <c r="T34" s="6"/>
      <c r="U34" s="4">
        <f t="shared" si="1"/>
        <v>150000000</v>
      </c>
      <c r="V34" s="76">
        <f t="shared" si="0"/>
        <v>77468.53486342297</v>
      </c>
      <c r="W34" s="77" t="str">
        <f t="shared" si="3"/>
        <v>SI</v>
      </c>
    </row>
    <row r="35" spans="1:23" ht="76.5">
      <c r="A35" s="29" t="s">
        <v>31</v>
      </c>
      <c r="B35" s="30" t="s">
        <v>4</v>
      </c>
      <c r="C35" s="31" t="s">
        <v>43</v>
      </c>
      <c r="D35" s="32" t="s">
        <v>5</v>
      </c>
      <c r="E35" s="32" t="s">
        <v>84</v>
      </c>
      <c r="F35" s="4">
        <v>78000000</v>
      </c>
      <c r="G35" s="5">
        <v>40283.63812897995</v>
      </c>
      <c r="H35" s="4">
        <v>78000000</v>
      </c>
      <c r="I35" s="5">
        <v>40283.63812897995</v>
      </c>
      <c r="J35" s="4">
        <v>78000000</v>
      </c>
      <c r="K35" s="5">
        <v>40283.63812897995</v>
      </c>
      <c r="L35" s="5">
        <v>40283.64</v>
      </c>
      <c r="M35" s="5"/>
      <c r="N35" s="5"/>
      <c r="O35" s="5">
        <v>40283.64</v>
      </c>
      <c r="P35" s="62">
        <f>O35</f>
        <v>40283.64</v>
      </c>
      <c r="Q35" s="40"/>
      <c r="R35" s="40"/>
      <c r="S35" s="40"/>
      <c r="T35" s="6"/>
      <c r="U35" s="4">
        <f t="shared" si="1"/>
        <v>78000000</v>
      </c>
      <c r="V35" s="76">
        <f t="shared" si="0"/>
        <v>40283.63812897995</v>
      </c>
      <c r="W35" s="77" t="str">
        <f t="shared" si="3"/>
        <v>SI</v>
      </c>
    </row>
    <row r="36" spans="1:23" ht="25.5">
      <c r="A36" s="29" t="s">
        <v>28</v>
      </c>
      <c r="B36" s="30" t="s">
        <v>4</v>
      </c>
      <c r="C36" s="31" t="s">
        <v>79</v>
      </c>
      <c r="D36" s="32" t="s">
        <v>103</v>
      </c>
      <c r="E36" s="32" t="s">
        <v>88</v>
      </c>
      <c r="G36" s="5"/>
      <c r="H36" s="4">
        <v>100000000</v>
      </c>
      <c r="I36" s="5">
        <v>51645.68990894865</v>
      </c>
      <c r="J36" s="4">
        <v>100000000</v>
      </c>
      <c r="K36" s="5">
        <v>51645.68990894865</v>
      </c>
      <c r="L36" s="5">
        <v>51645.69</v>
      </c>
      <c r="M36" s="5"/>
      <c r="N36" s="5"/>
      <c r="O36" s="5">
        <v>41104.020000000004</v>
      </c>
      <c r="P36" s="62">
        <f>O36</f>
        <v>41104.020000000004</v>
      </c>
      <c r="Q36" s="40"/>
      <c r="R36" s="40"/>
      <c r="S36" s="40"/>
      <c r="T36" s="6"/>
      <c r="U36" s="4">
        <f>H36</f>
        <v>100000000</v>
      </c>
      <c r="V36" s="76">
        <f t="shared" si="0"/>
        <v>51645.68990894865</v>
      </c>
      <c r="W36" s="77" t="str">
        <f t="shared" si="3"/>
        <v>SI</v>
      </c>
    </row>
    <row r="37" spans="1:23" ht="25.5">
      <c r="A37" s="29" t="s">
        <v>29</v>
      </c>
      <c r="B37" s="30" t="s">
        <v>4</v>
      </c>
      <c r="C37" s="31" t="s">
        <v>80</v>
      </c>
      <c r="D37" s="32" t="s">
        <v>103</v>
      </c>
      <c r="E37" s="32" t="s">
        <v>88</v>
      </c>
      <c r="G37" s="5"/>
      <c r="H37" s="4">
        <v>164000000</v>
      </c>
      <c r="I37" s="5">
        <v>84698.93145067578</v>
      </c>
      <c r="J37" s="4">
        <v>164000000</v>
      </c>
      <c r="K37" s="5">
        <v>84698.93145067578</v>
      </c>
      <c r="L37" s="5">
        <v>84698.93</v>
      </c>
      <c r="M37" s="5"/>
      <c r="N37" s="5"/>
      <c r="O37" s="5">
        <v>79853.4</v>
      </c>
      <c r="P37" s="62">
        <f>O37</f>
        <v>79853.4</v>
      </c>
      <c r="Q37" s="40"/>
      <c r="R37" s="40"/>
      <c r="S37" s="40"/>
      <c r="T37" s="6"/>
      <c r="U37" s="4">
        <f>H37</f>
        <v>164000000</v>
      </c>
      <c r="V37" s="76">
        <f t="shared" si="0"/>
        <v>84698.93145067578</v>
      </c>
      <c r="W37" s="77" t="str">
        <f t="shared" si="3"/>
        <v>SI</v>
      </c>
    </row>
    <row r="38" spans="1:23" ht="18">
      <c r="A38" s="19"/>
      <c r="B38" s="20"/>
      <c r="C38" s="36" t="s">
        <v>99</v>
      </c>
      <c r="D38" s="16"/>
      <c r="E38" s="16"/>
      <c r="F38" s="17"/>
      <c r="G38" s="18"/>
      <c r="H38" s="27"/>
      <c r="I38" s="18"/>
      <c r="J38" s="27"/>
      <c r="K38" s="18"/>
      <c r="L38" s="18"/>
      <c r="M38" s="18"/>
      <c r="N38" s="18"/>
      <c r="O38" s="18"/>
      <c r="P38" s="33"/>
      <c r="Q38" s="34"/>
      <c r="R38" s="34"/>
      <c r="S38" s="34"/>
      <c r="T38" s="35"/>
      <c r="U38" s="4"/>
      <c r="V38" s="76"/>
      <c r="W38" s="77"/>
    </row>
    <row r="39" spans="1:23" ht="15.75">
      <c r="A39" s="19"/>
      <c r="B39" s="20"/>
      <c r="C39" s="15" t="s">
        <v>93</v>
      </c>
      <c r="D39" s="16"/>
      <c r="E39" s="16"/>
      <c r="F39" s="17"/>
      <c r="G39" s="18"/>
      <c r="H39" s="27"/>
      <c r="I39" s="18"/>
      <c r="J39" s="18"/>
      <c r="K39" s="18"/>
      <c r="L39" s="18"/>
      <c r="M39" s="18"/>
      <c r="N39" s="18"/>
      <c r="O39" s="18"/>
      <c r="P39" s="62"/>
      <c r="Q39" s="37"/>
      <c r="R39" s="37"/>
      <c r="S39" s="37"/>
      <c r="T39" s="18"/>
      <c r="U39" s="4"/>
      <c r="V39" s="76"/>
      <c r="W39" s="77"/>
    </row>
    <row r="40" spans="1:23" ht="25.5" hidden="1" outlineLevel="1">
      <c r="A40" s="49" t="s">
        <v>32</v>
      </c>
      <c r="B40" s="50" t="s">
        <v>4</v>
      </c>
      <c r="C40" s="56" t="s">
        <v>50</v>
      </c>
      <c r="D40" s="57" t="s">
        <v>5</v>
      </c>
      <c r="E40" s="52" t="s">
        <v>88</v>
      </c>
      <c r="F40" s="53">
        <v>500000000</v>
      </c>
      <c r="G40" s="54">
        <v>258228.44954474326</v>
      </c>
      <c r="H40" s="53">
        <v>500000000</v>
      </c>
      <c r="I40" s="54">
        <v>258228.44954474326</v>
      </c>
      <c r="J40" s="53">
        <v>500000000</v>
      </c>
      <c r="K40" s="54">
        <v>258228.44954474326</v>
      </c>
      <c r="L40" s="54">
        <v>258228.45</v>
      </c>
      <c r="M40" s="54">
        <v>0</v>
      </c>
      <c r="N40" s="54"/>
      <c r="O40" s="54"/>
      <c r="P40" s="63"/>
      <c r="Q40" s="63"/>
      <c r="R40" s="63"/>
      <c r="S40" s="63"/>
      <c r="T40" s="63"/>
      <c r="U40" s="63"/>
      <c r="V40" s="63"/>
      <c r="W40" s="63"/>
    </row>
    <row r="41" spans="1:23" ht="51" collapsed="1">
      <c r="A41" s="29" t="s">
        <v>32</v>
      </c>
      <c r="B41" s="30"/>
      <c r="C41" s="22" t="s">
        <v>110</v>
      </c>
      <c r="D41" s="23" t="s">
        <v>101</v>
      </c>
      <c r="E41" s="32" t="s">
        <v>88</v>
      </c>
      <c r="F41" s="24"/>
      <c r="G41" s="25"/>
      <c r="I41" s="25"/>
      <c r="J41" s="24"/>
      <c r="K41" s="25"/>
      <c r="L41" s="5"/>
      <c r="M41" s="5"/>
      <c r="N41" s="5"/>
      <c r="O41" s="5"/>
      <c r="P41" s="62"/>
      <c r="Q41" s="40"/>
      <c r="R41" s="40"/>
      <c r="S41" s="40"/>
      <c r="T41" s="6"/>
      <c r="U41" s="4"/>
      <c r="V41" s="76"/>
      <c r="W41" s="77"/>
    </row>
    <row r="42" spans="1:23" ht="51">
      <c r="A42" s="68" t="s">
        <v>32</v>
      </c>
      <c r="B42" s="69" t="s">
        <v>106</v>
      </c>
      <c r="C42" s="70" t="s">
        <v>108</v>
      </c>
      <c r="D42" s="23" t="s">
        <v>101</v>
      </c>
      <c r="E42" s="32" t="s">
        <v>88</v>
      </c>
      <c r="F42" s="24"/>
      <c r="G42" s="25"/>
      <c r="I42" s="25"/>
      <c r="J42" s="24"/>
      <c r="K42" s="25"/>
      <c r="L42" s="5"/>
      <c r="M42" s="5">
        <v>156000</v>
      </c>
      <c r="N42" s="5"/>
      <c r="O42" s="5">
        <v>151055.28</v>
      </c>
      <c r="P42" s="62">
        <f aca="true" t="shared" si="4" ref="P42:P49">O42</f>
        <v>151055.28</v>
      </c>
      <c r="Q42" s="40"/>
      <c r="R42" s="40"/>
      <c r="S42" s="40"/>
      <c r="T42" s="6"/>
      <c r="U42" s="4">
        <f t="shared" si="1"/>
        <v>0</v>
      </c>
      <c r="V42" s="76">
        <f>M42</f>
        <v>156000</v>
      </c>
      <c r="W42" s="77" t="str">
        <f t="shared" si="3"/>
        <v>SI</v>
      </c>
    </row>
    <row r="43" spans="1:23" ht="25.5">
      <c r="A43" s="68" t="s">
        <v>32</v>
      </c>
      <c r="B43" s="69" t="s">
        <v>107</v>
      </c>
      <c r="C43" s="70" t="s">
        <v>109</v>
      </c>
      <c r="D43" s="23" t="s">
        <v>101</v>
      </c>
      <c r="E43" s="32" t="s">
        <v>88</v>
      </c>
      <c r="F43" s="24"/>
      <c r="G43" s="25"/>
      <c r="I43" s="25"/>
      <c r="J43" s="24"/>
      <c r="K43" s="25"/>
      <c r="L43" s="5"/>
      <c r="M43" s="5">
        <v>102228.45</v>
      </c>
      <c r="N43" s="5"/>
      <c r="O43" s="5">
        <v>99932.55</v>
      </c>
      <c r="P43" s="62">
        <f t="shared" si="4"/>
        <v>99932.55</v>
      </c>
      <c r="Q43" s="40"/>
      <c r="R43" s="40"/>
      <c r="S43" s="40"/>
      <c r="T43" s="6"/>
      <c r="U43" s="4">
        <f t="shared" si="1"/>
        <v>0</v>
      </c>
      <c r="V43" s="76">
        <f>M43</f>
        <v>102228.45</v>
      </c>
      <c r="W43" s="77" t="str">
        <f t="shared" si="3"/>
        <v>SI</v>
      </c>
    </row>
    <row r="44" spans="1:23" ht="38.25">
      <c r="A44" s="29" t="s">
        <v>33</v>
      </c>
      <c r="B44" s="30" t="s">
        <v>4</v>
      </c>
      <c r="C44" s="22" t="s">
        <v>49</v>
      </c>
      <c r="D44" s="23" t="s">
        <v>34</v>
      </c>
      <c r="E44" s="23" t="s">
        <v>92</v>
      </c>
      <c r="F44" s="24">
        <v>60000000</v>
      </c>
      <c r="G44" s="25">
        <v>30987.41394536919</v>
      </c>
      <c r="H44" s="24">
        <v>60000000</v>
      </c>
      <c r="I44" s="25">
        <v>30987.41394536919</v>
      </c>
      <c r="J44" s="24">
        <v>60000000</v>
      </c>
      <c r="K44" s="25">
        <v>30987.41394536919</v>
      </c>
      <c r="L44" s="5">
        <v>30987.41</v>
      </c>
      <c r="M44" s="5"/>
      <c r="N44" s="5"/>
      <c r="O44" s="5">
        <v>30373.86</v>
      </c>
      <c r="P44" s="62">
        <f t="shared" si="4"/>
        <v>30373.86</v>
      </c>
      <c r="Q44" s="40"/>
      <c r="R44" s="40"/>
      <c r="S44" s="40"/>
      <c r="T44" s="6"/>
      <c r="U44" s="4">
        <f t="shared" si="1"/>
        <v>60000000</v>
      </c>
      <c r="V44" s="76">
        <f t="shared" si="0"/>
        <v>30987.41394536919</v>
      </c>
      <c r="W44" s="77" t="str">
        <f t="shared" si="3"/>
        <v>SI</v>
      </c>
    </row>
    <row r="45" spans="1:23" ht="38.25">
      <c r="A45" s="29" t="s">
        <v>35</v>
      </c>
      <c r="B45" s="30" t="s">
        <v>4</v>
      </c>
      <c r="C45" s="22" t="s">
        <v>100</v>
      </c>
      <c r="D45" s="23" t="s">
        <v>34</v>
      </c>
      <c r="E45" s="23" t="s">
        <v>92</v>
      </c>
      <c r="F45" s="24">
        <v>310000000</v>
      </c>
      <c r="G45" s="25">
        <v>160101.6387177408</v>
      </c>
      <c r="H45" s="24">
        <v>310000000</v>
      </c>
      <c r="I45" s="25">
        <v>160101.6387177408</v>
      </c>
      <c r="J45" s="24">
        <v>310000000</v>
      </c>
      <c r="K45" s="25">
        <v>160101.6387177408</v>
      </c>
      <c r="L45" s="5">
        <v>160101.64</v>
      </c>
      <c r="M45" s="5"/>
      <c r="N45" s="5"/>
      <c r="O45" s="5">
        <v>160101.64</v>
      </c>
      <c r="P45" s="62">
        <f t="shared" si="4"/>
        <v>160101.64</v>
      </c>
      <c r="Q45" s="40"/>
      <c r="R45" s="40"/>
      <c r="S45" s="40"/>
      <c r="T45" s="6"/>
      <c r="U45" s="4">
        <f t="shared" si="1"/>
        <v>310000000</v>
      </c>
      <c r="V45" s="76">
        <f t="shared" si="0"/>
        <v>160101.6387177408</v>
      </c>
      <c r="W45" s="77" t="str">
        <f t="shared" si="3"/>
        <v>SI</v>
      </c>
    </row>
    <row r="46" spans="1:23" ht="25.5">
      <c r="A46" s="29" t="s">
        <v>36</v>
      </c>
      <c r="B46" s="30" t="s">
        <v>4</v>
      </c>
      <c r="C46" s="22" t="s">
        <v>48</v>
      </c>
      <c r="D46" s="23" t="s">
        <v>5</v>
      </c>
      <c r="E46" s="32" t="s">
        <v>88</v>
      </c>
      <c r="F46" s="24">
        <v>200000000</v>
      </c>
      <c r="G46" s="25">
        <v>103291.3798178973</v>
      </c>
      <c r="H46" s="24">
        <v>200000000</v>
      </c>
      <c r="I46" s="25">
        <v>103291.3798178973</v>
      </c>
      <c r="J46" s="24">
        <v>200000000</v>
      </c>
      <c r="K46" s="25">
        <v>103291.3798178973</v>
      </c>
      <c r="L46" s="5">
        <v>103291.38</v>
      </c>
      <c r="M46" s="5"/>
      <c r="N46" s="5"/>
      <c r="O46" s="5">
        <v>85157.1</v>
      </c>
      <c r="P46" s="62">
        <f t="shared" si="4"/>
        <v>85157.1</v>
      </c>
      <c r="Q46" s="40"/>
      <c r="R46" s="40"/>
      <c r="S46" s="40"/>
      <c r="T46" s="6"/>
      <c r="U46" s="4">
        <f t="shared" si="1"/>
        <v>200000000</v>
      </c>
      <c r="V46" s="76">
        <f t="shared" si="0"/>
        <v>103291.3798178973</v>
      </c>
      <c r="W46" s="77" t="str">
        <f t="shared" si="3"/>
        <v>SI</v>
      </c>
    </row>
    <row r="47" spans="1:23" ht="38.25">
      <c r="A47" s="29" t="s">
        <v>37</v>
      </c>
      <c r="B47" s="30" t="s">
        <v>4</v>
      </c>
      <c r="C47" s="22" t="s">
        <v>129</v>
      </c>
      <c r="D47" s="23" t="s">
        <v>5</v>
      </c>
      <c r="E47" s="32" t="s">
        <v>87</v>
      </c>
      <c r="F47" s="24">
        <v>480000000</v>
      </c>
      <c r="G47" s="25">
        <v>247899.31156295352</v>
      </c>
      <c r="H47" s="24">
        <v>480000000</v>
      </c>
      <c r="I47" s="25">
        <v>247899.31156295352</v>
      </c>
      <c r="J47" s="24">
        <v>480000000</v>
      </c>
      <c r="K47" s="25">
        <v>247899.31156295352</v>
      </c>
      <c r="L47" s="5">
        <v>247899.31</v>
      </c>
      <c r="M47" s="5"/>
      <c r="N47" s="5"/>
      <c r="O47" s="5">
        <v>201966.04</v>
      </c>
      <c r="P47" s="62">
        <f t="shared" si="4"/>
        <v>201966.04</v>
      </c>
      <c r="Q47" s="40"/>
      <c r="R47" s="40"/>
      <c r="S47" s="40"/>
      <c r="T47" s="6"/>
      <c r="U47" s="4">
        <f t="shared" si="1"/>
        <v>480000000</v>
      </c>
      <c r="V47" s="76">
        <f t="shared" si="0"/>
        <v>247899.31156295352</v>
      </c>
      <c r="W47" s="77" t="str">
        <f t="shared" si="3"/>
        <v>SI</v>
      </c>
    </row>
    <row r="48" spans="1:23" ht="25.5">
      <c r="A48" s="29" t="s">
        <v>38</v>
      </c>
      <c r="B48" s="30" t="s">
        <v>4</v>
      </c>
      <c r="C48" s="22" t="s">
        <v>47</v>
      </c>
      <c r="D48" s="23" t="s">
        <v>101</v>
      </c>
      <c r="E48" s="23" t="s">
        <v>84</v>
      </c>
      <c r="F48" s="24">
        <v>800000000</v>
      </c>
      <c r="G48" s="25">
        <v>413165.5192715892</v>
      </c>
      <c r="H48" s="24">
        <v>800000000</v>
      </c>
      <c r="I48" s="25">
        <v>413165.5192715892</v>
      </c>
      <c r="J48" s="24">
        <v>800000000</v>
      </c>
      <c r="K48" s="25">
        <v>413165.5192715892</v>
      </c>
      <c r="L48" s="5">
        <v>413165.52</v>
      </c>
      <c r="M48" s="5"/>
      <c r="N48" s="5"/>
      <c r="O48" s="5">
        <v>372873.64</v>
      </c>
      <c r="P48" s="62">
        <f t="shared" si="4"/>
        <v>372873.64</v>
      </c>
      <c r="Q48" s="40"/>
      <c r="R48" s="40"/>
      <c r="S48" s="40"/>
      <c r="T48" s="6"/>
      <c r="U48" s="4">
        <f t="shared" si="1"/>
        <v>800000000</v>
      </c>
      <c r="V48" s="76">
        <f t="shared" si="0"/>
        <v>413165.5192715892</v>
      </c>
      <c r="W48" s="77" t="str">
        <f t="shared" si="3"/>
        <v>SI</v>
      </c>
    </row>
    <row r="49" spans="1:23" ht="38.25">
      <c r="A49" s="29" t="s">
        <v>39</v>
      </c>
      <c r="B49" s="30" t="s">
        <v>4</v>
      </c>
      <c r="C49" s="22" t="s">
        <v>46</v>
      </c>
      <c r="D49" s="23" t="s">
        <v>102</v>
      </c>
      <c r="E49" s="32" t="s">
        <v>88</v>
      </c>
      <c r="F49" s="24">
        <v>500000000</v>
      </c>
      <c r="G49" s="25">
        <v>258228.44954474326</v>
      </c>
      <c r="H49" s="24">
        <v>500000000</v>
      </c>
      <c r="I49" s="25">
        <v>258228.44954474326</v>
      </c>
      <c r="J49" s="24">
        <v>500000000</v>
      </c>
      <c r="K49" s="25">
        <v>258228.44954474326</v>
      </c>
      <c r="L49" s="5">
        <v>258228.45</v>
      </c>
      <c r="M49" s="5"/>
      <c r="N49" s="5"/>
      <c r="O49" s="5">
        <v>216232.59000000003</v>
      </c>
      <c r="P49" s="62">
        <f t="shared" si="4"/>
        <v>216232.59000000003</v>
      </c>
      <c r="Q49" s="40"/>
      <c r="R49" s="40"/>
      <c r="S49" s="40"/>
      <c r="T49" s="6"/>
      <c r="U49" s="4">
        <f t="shared" si="1"/>
        <v>500000000</v>
      </c>
      <c r="V49" s="76">
        <f t="shared" si="0"/>
        <v>258228.44954474326</v>
      </c>
      <c r="W49" s="77" t="str">
        <f t="shared" si="3"/>
        <v>SI</v>
      </c>
    </row>
    <row r="50" spans="1:23" s="48" customFormat="1" ht="25.5" hidden="1" outlineLevel="1">
      <c r="A50" s="49" t="s">
        <v>40</v>
      </c>
      <c r="B50" s="50" t="s">
        <v>4</v>
      </c>
      <c r="C50" s="56" t="s">
        <v>45</v>
      </c>
      <c r="D50" s="57" t="s">
        <v>5</v>
      </c>
      <c r="E50" s="52" t="s">
        <v>88</v>
      </c>
      <c r="F50" s="53">
        <v>300000000</v>
      </c>
      <c r="G50" s="54">
        <v>154937.06972684595</v>
      </c>
      <c r="H50" s="53">
        <v>300000000</v>
      </c>
      <c r="I50" s="54">
        <v>154937.06972684595</v>
      </c>
      <c r="J50" s="53">
        <v>0</v>
      </c>
      <c r="K50" s="54">
        <v>0</v>
      </c>
      <c r="L50" s="54"/>
      <c r="M50" s="54"/>
      <c r="N50" s="54"/>
      <c r="O50" s="54"/>
      <c r="P50" s="63"/>
      <c r="Q50" s="66"/>
      <c r="R50" s="66"/>
      <c r="S50" s="66"/>
      <c r="T50" s="55"/>
      <c r="U50" s="55"/>
      <c r="V50" s="55"/>
      <c r="W50" s="55"/>
    </row>
    <row r="51" spans="1:23" ht="38.25" collapsed="1">
      <c r="A51" s="29" t="s">
        <v>126</v>
      </c>
      <c r="B51" s="30" t="s">
        <v>4</v>
      </c>
      <c r="C51" s="22" t="s">
        <v>127</v>
      </c>
      <c r="D51" s="23" t="s">
        <v>5</v>
      </c>
      <c r="E51" s="23" t="s">
        <v>85</v>
      </c>
      <c r="F51" s="24"/>
      <c r="G51" s="25"/>
      <c r="J51" s="24">
        <v>300000000</v>
      </c>
      <c r="K51" s="25">
        <v>154937.06972684595</v>
      </c>
      <c r="L51" s="5">
        <v>154937.07</v>
      </c>
      <c r="M51" s="5"/>
      <c r="N51" s="5"/>
      <c r="O51" s="5">
        <v>153535.21000000002</v>
      </c>
      <c r="P51" s="62">
        <v>154937.07</v>
      </c>
      <c r="Q51" s="40"/>
      <c r="R51" s="40"/>
      <c r="S51" s="40"/>
      <c r="T51" s="6"/>
      <c r="U51" s="4">
        <f>J51</f>
        <v>300000000</v>
      </c>
      <c r="V51" s="76">
        <f t="shared" si="0"/>
        <v>154937.06972684595</v>
      </c>
      <c r="W51" s="77" t="str">
        <f t="shared" si="3"/>
        <v>SI</v>
      </c>
    </row>
    <row r="52" spans="1:23" ht="15.75">
      <c r="A52" s="3"/>
      <c r="B52" s="2"/>
      <c r="C52" s="15" t="s">
        <v>17</v>
      </c>
      <c r="D52" s="1"/>
      <c r="E52" s="32"/>
      <c r="G52" s="5"/>
      <c r="I52" s="5"/>
      <c r="J52" s="5"/>
      <c r="K52" s="5"/>
      <c r="L52" s="5"/>
      <c r="M52" s="5"/>
      <c r="N52" s="5"/>
      <c r="O52" s="5"/>
      <c r="P52" s="62"/>
      <c r="Q52" s="38"/>
      <c r="R52" s="38"/>
      <c r="S52" s="38"/>
      <c r="T52" s="5"/>
      <c r="U52" s="4"/>
      <c r="V52" s="76"/>
      <c r="W52" s="77"/>
    </row>
    <row r="53" spans="1:23" ht="51">
      <c r="A53" s="29" t="s">
        <v>41</v>
      </c>
      <c r="B53" s="30" t="s">
        <v>4</v>
      </c>
      <c r="C53" s="31" t="s">
        <v>44</v>
      </c>
      <c r="D53" s="32" t="s">
        <v>101</v>
      </c>
      <c r="E53" s="32" t="s">
        <v>88</v>
      </c>
      <c r="F53" s="24">
        <v>450000000</v>
      </c>
      <c r="G53" s="25">
        <v>232405.60459026892</v>
      </c>
      <c r="H53" s="24">
        <v>450000000</v>
      </c>
      <c r="I53" s="25">
        <v>232405.60459026892</v>
      </c>
      <c r="J53" s="24">
        <v>450000000</v>
      </c>
      <c r="K53" s="25">
        <v>232405.60459026892</v>
      </c>
      <c r="L53" s="5">
        <v>232405.6</v>
      </c>
      <c r="M53" s="5"/>
      <c r="N53" s="5"/>
      <c r="O53" s="5">
        <v>224681.48</v>
      </c>
      <c r="P53" s="62">
        <v>232405.6</v>
      </c>
      <c r="Q53" s="40"/>
      <c r="R53" s="40"/>
      <c r="S53" s="40"/>
      <c r="T53" s="6"/>
      <c r="U53" s="4">
        <f t="shared" si="1"/>
        <v>450000000</v>
      </c>
      <c r="V53" s="76">
        <f t="shared" si="0"/>
        <v>232405.60459026892</v>
      </c>
      <c r="W53" s="77" t="str">
        <f t="shared" si="3"/>
        <v>SI</v>
      </c>
    </row>
    <row r="54" spans="1:23" ht="76.5">
      <c r="A54" s="29" t="s">
        <v>42</v>
      </c>
      <c r="B54" s="30" t="s">
        <v>4</v>
      </c>
      <c r="C54" s="31" t="s">
        <v>43</v>
      </c>
      <c r="D54" s="32" t="s">
        <v>5</v>
      </c>
      <c r="E54" s="32" t="s">
        <v>84</v>
      </c>
      <c r="F54" s="24">
        <v>72000000</v>
      </c>
      <c r="G54" s="25">
        <v>37184.89673444303</v>
      </c>
      <c r="H54" s="24">
        <v>72000000</v>
      </c>
      <c r="I54" s="25">
        <v>37184.89673444303</v>
      </c>
      <c r="J54" s="24">
        <v>72000000</v>
      </c>
      <c r="K54" s="25">
        <v>37184.89673444303</v>
      </c>
      <c r="L54" s="5">
        <v>37184.9</v>
      </c>
      <c r="M54" s="5"/>
      <c r="N54" s="5"/>
      <c r="O54" s="5">
        <v>37184.9</v>
      </c>
      <c r="P54" s="62">
        <v>37184.9</v>
      </c>
      <c r="Q54" s="40"/>
      <c r="R54" s="40"/>
      <c r="S54" s="40"/>
      <c r="T54" s="6"/>
      <c r="U54" s="4">
        <f t="shared" si="1"/>
        <v>72000000</v>
      </c>
      <c r="V54" s="76">
        <f t="shared" si="0"/>
        <v>37184.89673444303</v>
      </c>
      <c r="W54" s="77" t="str">
        <f t="shared" si="3"/>
        <v>SI</v>
      </c>
    </row>
    <row r="55" spans="1:23" ht="12.75">
      <c r="A55" s="29"/>
      <c r="B55" s="30"/>
      <c r="C55" s="31"/>
      <c r="D55" s="32"/>
      <c r="E55" s="32"/>
      <c r="F55" s="24"/>
      <c r="G55" s="25"/>
      <c r="I55" s="25"/>
      <c r="J55" s="24"/>
      <c r="K55" s="25"/>
      <c r="L55" s="5"/>
      <c r="M55" s="5"/>
      <c r="N55" s="5"/>
      <c r="O55" s="5"/>
      <c r="P55" s="62"/>
      <c r="Q55" s="40"/>
      <c r="R55" s="40"/>
      <c r="S55" s="40"/>
      <c r="T55" s="6"/>
      <c r="U55" s="4"/>
      <c r="V55" s="76"/>
      <c r="W55" s="77"/>
    </row>
    <row r="56" spans="1:23" ht="12.75">
      <c r="A56" s="29"/>
      <c r="B56" s="30"/>
      <c r="C56" s="31"/>
      <c r="D56" s="32"/>
      <c r="E56" s="32"/>
      <c r="F56" s="24"/>
      <c r="G56" s="25"/>
      <c r="I56" s="25"/>
      <c r="J56" s="24"/>
      <c r="K56" s="25"/>
      <c r="L56" s="5"/>
      <c r="M56" s="5"/>
      <c r="N56" s="5"/>
      <c r="O56" s="5"/>
      <c r="P56" s="62"/>
      <c r="Q56" s="40"/>
      <c r="R56" s="40"/>
      <c r="S56" s="40"/>
      <c r="T56" s="6"/>
      <c r="U56" s="4"/>
      <c r="V56" s="76"/>
      <c r="W56" s="77"/>
    </row>
    <row r="57" spans="1:22" ht="12.75">
      <c r="A57" s="79"/>
      <c r="B57" s="79"/>
      <c r="C57" s="78" t="s">
        <v>136</v>
      </c>
      <c r="D57" s="79"/>
      <c r="E57" s="79"/>
      <c r="F57" s="80"/>
      <c r="G57" s="81"/>
      <c r="H57" s="82"/>
      <c r="I57" s="81"/>
      <c r="J57" s="81"/>
      <c r="K57" s="81"/>
      <c r="L57" s="81"/>
      <c r="M57" s="81"/>
      <c r="N57" s="81"/>
      <c r="O57" s="81"/>
      <c r="P57" s="83">
        <f>SUM(P2:P54)</f>
        <v>5656577.249999999</v>
      </c>
      <c r="U57" s="89"/>
      <c r="V57" s="89">
        <f>SUM(V2:V54)</f>
        <v>6140672.526585292</v>
      </c>
    </row>
    <row r="58" spans="1:16" ht="12.75">
      <c r="A58" s="84"/>
      <c r="B58" s="84"/>
      <c r="C58" s="85"/>
      <c r="D58" s="84"/>
      <c r="E58" s="84"/>
      <c r="F58" s="86"/>
      <c r="G58" s="6"/>
      <c r="H58" s="87"/>
      <c r="I58" s="6"/>
      <c r="J58" s="6"/>
      <c r="K58" s="6"/>
      <c r="L58" s="6"/>
      <c r="M58" s="6"/>
      <c r="N58" s="6"/>
      <c r="O58" s="6"/>
      <c r="P58" s="88"/>
    </row>
    <row r="59" spans="1:16" ht="12.75">
      <c r="A59" s="84"/>
      <c r="B59" s="84"/>
      <c r="C59" s="85"/>
      <c r="D59" s="84"/>
      <c r="E59" s="84"/>
      <c r="F59" s="86"/>
      <c r="G59" s="6"/>
      <c r="H59" s="87"/>
      <c r="I59" s="6"/>
      <c r="J59" s="6"/>
      <c r="K59" s="6"/>
      <c r="L59" s="6"/>
      <c r="M59" s="6"/>
      <c r="N59" s="6"/>
      <c r="O59" s="6"/>
      <c r="P59" s="88"/>
    </row>
    <row r="60" spans="3:23" ht="15.75">
      <c r="C60" s="15" t="s">
        <v>112</v>
      </c>
      <c r="P60" s="71"/>
      <c r="U60" s="4"/>
      <c r="V60" s="76"/>
      <c r="W60" s="77"/>
    </row>
    <row r="61" spans="3:23" ht="25.5">
      <c r="C61" s="31" t="s">
        <v>114</v>
      </c>
      <c r="F61" s="4">
        <v>50000000</v>
      </c>
      <c r="G61" s="25">
        <v>25822.844954474323</v>
      </c>
      <c r="P61" s="62">
        <v>25822.844954474323</v>
      </c>
      <c r="U61" s="4">
        <f t="shared" si="1"/>
        <v>50000000</v>
      </c>
      <c r="V61" s="76">
        <f t="shared" si="0"/>
        <v>25822.844954474323</v>
      </c>
      <c r="W61" s="77" t="str">
        <f t="shared" si="3"/>
        <v>NO</v>
      </c>
    </row>
    <row r="62" spans="3:23" ht="25.5">
      <c r="C62" s="31" t="s">
        <v>115</v>
      </c>
      <c r="F62" s="4">
        <v>40000000</v>
      </c>
      <c r="G62" s="25">
        <v>20658.27596357946</v>
      </c>
      <c r="P62" s="62">
        <v>20658.27596357946</v>
      </c>
      <c r="U62" s="4">
        <f t="shared" si="1"/>
        <v>40000000</v>
      </c>
      <c r="V62" s="76">
        <f t="shared" si="0"/>
        <v>20658.27596357946</v>
      </c>
      <c r="W62" s="77" t="str">
        <f t="shared" si="3"/>
        <v>NO</v>
      </c>
    </row>
    <row r="63" spans="3:23" ht="25.5">
      <c r="C63" s="31" t="s">
        <v>116</v>
      </c>
      <c r="F63" s="4">
        <v>60000000</v>
      </c>
      <c r="G63" s="25">
        <v>30987.41394536919</v>
      </c>
      <c r="P63" s="62">
        <v>30987.41394536919</v>
      </c>
      <c r="U63" s="4">
        <f t="shared" si="1"/>
        <v>60000000</v>
      </c>
      <c r="V63" s="76">
        <f t="shared" si="0"/>
        <v>30987.41394536919</v>
      </c>
      <c r="W63" s="77" t="str">
        <f t="shared" si="3"/>
        <v>NO</v>
      </c>
    </row>
    <row r="64" spans="3:23" ht="25.5">
      <c r="C64" s="31" t="s">
        <v>113</v>
      </c>
      <c r="F64" s="4">
        <v>50000000</v>
      </c>
      <c r="G64" s="25">
        <v>25822.844954474323</v>
      </c>
      <c r="P64" s="62">
        <v>25822.844954474323</v>
      </c>
      <c r="U64" s="4">
        <f t="shared" si="1"/>
        <v>50000000</v>
      </c>
      <c r="V64" s="76">
        <f t="shared" si="0"/>
        <v>25822.844954474323</v>
      </c>
      <c r="W64" s="77" t="str">
        <f t="shared" si="3"/>
        <v>NO</v>
      </c>
    </row>
    <row r="65" spans="3:23" ht="51">
      <c r="C65" s="31" t="s">
        <v>117</v>
      </c>
      <c r="F65" s="4">
        <v>150000000</v>
      </c>
      <c r="G65" s="25">
        <v>77468.53486342297</v>
      </c>
      <c r="P65" s="62">
        <v>77468.53486342297</v>
      </c>
      <c r="U65" s="4">
        <f t="shared" si="1"/>
        <v>150000000</v>
      </c>
      <c r="V65" s="76">
        <f t="shared" si="0"/>
        <v>77468.53486342297</v>
      </c>
      <c r="W65" s="77" t="str">
        <f t="shared" si="3"/>
        <v>NO</v>
      </c>
    </row>
    <row r="66" spans="3:23" ht="25.5">
      <c r="C66" s="31" t="s">
        <v>118</v>
      </c>
      <c r="F66" s="4">
        <v>150000000</v>
      </c>
      <c r="G66" s="25">
        <v>77468.53486342297</v>
      </c>
      <c r="P66" s="62">
        <v>77468.53486342297</v>
      </c>
      <c r="U66" s="4">
        <f t="shared" si="1"/>
        <v>150000000</v>
      </c>
      <c r="V66" s="76">
        <f t="shared" si="0"/>
        <v>77468.53486342297</v>
      </c>
      <c r="W66" s="77" t="str">
        <f t="shared" si="3"/>
        <v>NO</v>
      </c>
    </row>
    <row r="67" spans="3:23" ht="12.75">
      <c r="C67" s="31" t="s">
        <v>119</v>
      </c>
      <c r="F67" s="4">
        <v>155000000</v>
      </c>
      <c r="G67" s="25">
        <v>80050.8193588704</v>
      </c>
      <c r="P67" s="62">
        <v>80050.8193588704</v>
      </c>
      <c r="U67" s="4">
        <f t="shared" si="1"/>
        <v>155000000</v>
      </c>
      <c r="V67" s="76">
        <f t="shared" si="0"/>
        <v>80050.8193588704</v>
      </c>
      <c r="W67" s="77" t="str">
        <f t="shared" si="3"/>
        <v>NO</v>
      </c>
    </row>
    <row r="68" spans="3:23" ht="25.5">
      <c r="C68" s="31" t="s">
        <v>120</v>
      </c>
      <c r="F68" s="4">
        <v>50000000</v>
      </c>
      <c r="G68" s="25">
        <v>25822.844954474323</v>
      </c>
      <c r="P68" s="62">
        <v>25822.844954474323</v>
      </c>
      <c r="U68" s="4">
        <f t="shared" si="1"/>
        <v>50000000</v>
      </c>
      <c r="V68" s="76">
        <f t="shared" si="0"/>
        <v>25822.844954474323</v>
      </c>
      <c r="W68" s="77" t="str">
        <f t="shared" si="3"/>
        <v>NO</v>
      </c>
    </row>
    <row r="69" spans="3:23" ht="25.5">
      <c r="C69" s="31" t="s">
        <v>121</v>
      </c>
      <c r="F69" s="4">
        <v>100000000</v>
      </c>
      <c r="G69" s="25">
        <v>51645.68990894865</v>
      </c>
      <c r="P69" s="62">
        <v>51645.68990894865</v>
      </c>
      <c r="U69" s="4">
        <f t="shared" si="1"/>
        <v>100000000</v>
      </c>
      <c r="V69" s="76">
        <f t="shared" si="0"/>
        <v>51645.68990894865</v>
      </c>
      <c r="W69" s="77" t="str">
        <f t="shared" si="3"/>
        <v>NO</v>
      </c>
    </row>
    <row r="70" spans="3:23" ht="25.5">
      <c r="C70" s="31" t="s">
        <v>122</v>
      </c>
      <c r="F70" s="4">
        <v>50000000</v>
      </c>
      <c r="G70" s="25">
        <v>25822.844954474323</v>
      </c>
      <c r="P70" s="62">
        <v>25822.844954474323</v>
      </c>
      <c r="U70" s="4">
        <f t="shared" si="1"/>
        <v>50000000</v>
      </c>
      <c r="V70" s="76">
        <f t="shared" si="0"/>
        <v>25822.844954474323</v>
      </c>
      <c r="W70" s="77" t="str">
        <f t="shared" si="3"/>
        <v>NO</v>
      </c>
    </row>
    <row r="71" spans="3:23" ht="12.75">
      <c r="C71" s="31" t="s">
        <v>123</v>
      </c>
      <c r="F71" s="4">
        <v>200000000</v>
      </c>
      <c r="G71" s="25">
        <v>103291.3798178973</v>
      </c>
      <c r="P71" s="62">
        <v>103291.3798178973</v>
      </c>
      <c r="U71" s="4">
        <f t="shared" si="1"/>
        <v>200000000</v>
      </c>
      <c r="V71" s="76">
        <f t="shared" si="0"/>
        <v>103291.3798178973</v>
      </c>
      <c r="W71" s="77" t="str">
        <f t="shared" si="3"/>
        <v>NO</v>
      </c>
    </row>
    <row r="72" spans="3:23" ht="12.75">
      <c r="C72" s="31" t="s">
        <v>125</v>
      </c>
      <c r="F72" s="4">
        <v>200000000</v>
      </c>
      <c r="G72" s="25">
        <v>103291.3798178973</v>
      </c>
      <c r="P72" s="62">
        <v>103291.3798178973</v>
      </c>
      <c r="U72" s="4">
        <f t="shared" si="1"/>
        <v>200000000</v>
      </c>
      <c r="V72" s="76">
        <f t="shared" si="0"/>
        <v>103291.3798178973</v>
      </c>
      <c r="W72" s="77" t="str">
        <f t="shared" si="3"/>
        <v>NO</v>
      </c>
    </row>
    <row r="73" spans="3:23" ht="12.75">
      <c r="C73" s="31" t="s">
        <v>124</v>
      </c>
      <c r="F73" s="4">
        <v>150000000</v>
      </c>
      <c r="G73" s="25">
        <v>77468.53486342297</v>
      </c>
      <c r="P73" s="62">
        <v>77468.53486342297</v>
      </c>
      <c r="U73" s="4">
        <f t="shared" si="1"/>
        <v>150000000</v>
      </c>
      <c r="V73" s="76">
        <f>U73/1936.27</f>
        <v>77468.53486342297</v>
      </c>
      <c r="W73" s="77" t="str">
        <f t="shared" si="3"/>
        <v>NO</v>
      </c>
    </row>
  </sheetData>
  <sheetProtection/>
  <printOptions gridLines="1" horizontalCentered="1"/>
  <pageMargins left="0.31" right="0.39" top="0.85" bottom="0.75" header="0.5118110236220472" footer="0.42"/>
  <pageSetup fitToHeight="3" fitToWidth="1" orientation="landscape" paperSize="8" r:id="rId1"/>
  <headerFooter alignWithMargins="0">
    <oddHeader>&amp;CLEGGE 183/1989 BACINO INTERREGIONALE DEL FIUME RENO - PROGRAMMA 1997-1999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2005-05-26T07:08:47Z</cp:lastPrinted>
  <dcterms:created xsi:type="dcterms:W3CDTF">2002-03-25T12:42:10Z</dcterms:created>
  <dcterms:modified xsi:type="dcterms:W3CDTF">2021-09-21T09:23:00Z</dcterms:modified>
  <cp:category/>
  <cp:version/>
  <cp:contentType/>
  <cp:contentStatus/>
</cp:coreProperties>
</file>